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论文撰写\2017落石碰撞试验相关论文撰写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1" l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57" i="1"/>
  <c r="P57" i="1" l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J57" i="1"/>
  <c r="K57" i="1"/>
  <c r="L57" i="1"/>
  <c r="J58" i="1"/>
  <c r="K58" i="1"/>
  <c r="L58" i="1"/>
  <c r="J59" i="1"/>
  <c r="K59" i="1"/>
  <c r="L59" i="1"/>
  <c r="J60" i="1"/>
  <c r="K60" i="1"/>
  <c r="L60" i="1"/>
  <c r="J61" i="1"/>
  <c r="K61" i="1"/>
  <c r="L61" i="1"/>
  <c r="J62" i="1"/>
  <c r="K62" i="1"/>
  <c r="L62" i="1"/>
  <c r="J63" i="1"/>
  <c r="K63" i="1"/>
  <c r="L63" i="1"/>
  <c r="J64" i="1"/>
  <c r="K64" i="1"/>
  <c r="L64" i="1"/>
  <c r="J65" i="1"/>
  <c r="K65" i="1"/>
  <c r="L65" i="1"/>
  <c r="J66" i="1"/>
  <c r="K66" i="1"/>
  <c r="L66" i="1"/>
  <c r="J67" i="1"/>
  <c r="K67" i="1"/>
  <c r="L67" i="1"/>
  <c r="J68" i="1"/>
  <c r="K68" i="1"/>
  <c r="L68" i="1"/>
  <c r="J69" i="1"/>
  <c r="K69" i="1"/>
  <c r="L69" i="1"/>
  <c r="J70" i="1"/>
  <c r="K70" i="1"/>
  <c r="L70" i="1"/>
  <c r="J71" i="1"/>
  <c r="K71" i="1"/>
  <c r="L71" i="1"/>
  <c r="J72" i="1"/>
  <c r="K72" i="1"/>
  <c r="L72" i="1"/>
  <c r="J73" i="1"/>
  <c r="K73" i="1"/>
  <c r="L73" i="1"/>
  <c r="J74" i="1"/>
  <c r="K74" i="1"/>
  <c r="L74" i="1"/>
  <c r="J75" i="1"/>
  <c r="K75" i="1"/>
  <c r="L75" i="1"/>
  <c r="J76" i="1"/>
  <c r="K76" i="1"/>
  <c r="L76" i="1"/>
  <c r="J77" i="1"/>
  <c r="K77" i="1"/>
  <c r="L77" i="1"/>
  <c r="J78" i="1"/>
  <c r="K78" i="1"/>
  <c r="L78" i="1"/>
  <c r="J79" i="1"/>
  <c r="K79" i="1"/>
  <c r="L79" i="1"/>
  <c r="J80" i="1"/>
  <c r="K80" i="1"/>
  <c r="L80" i="1"/>
  <c r="J81" i="1"/>
  <c r="K81" i="1"/>
  <c r="L81" i="1"/>
  <c r="J82" i="1"/>
  <c r="K82" i="1"/>
  <c r="L82" i="1"/>
  <c r="J83" i="1"/>
  <c r="K83" i="1"/>
  <c r="L83" i="1"/>
  <c r="J84" i="1"/>
  <c r="K84" i="1"/>
  <c r="L84" i="1"/>
  <c r="J85" i="1"/>
  <c r="K85" i="1"/>
  <c r="L85" i="1"/>
  <c r="J86" i="1"/>
  <c r="K86" i="1"/>
  <c r="L86" i="1"/>
  <c r="J87" i="1"/>
  <c r="K87" i="1"/>
  <c r="L87" i="1"/>
  <c r="J88" i="1"/>
  <c r="K88" i="1"/>
  <c r="L88" i="1"/>
  <c r="J89" i="1"/>
  <c r="K89" i="1"/>
  <c r="L89" i="1"/>
  <c r="J90" i="1"/>
  <c r="K90" i="1"/>
  <c r="L90" i="1"/>
  <c r="J91" i="1"/>
  <c r="K91" i="1"/>
  <c r="L91" i="1"/>
  <c r="J92" i="1"/>
  <c r="K92" i="1"/>
  <c r="L92" i="1"/>
  <c r="J93" i="1"/>
  <c r="K93" i="1"/>
  <c r="L93" i="1"/>
  <c r="F57" i="1"/>
  <c r="G57" i="1"/>
  <c r="F58" i="1"/>
  <c r="M58" i="1" s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M66" i="1" s="1"/>
  <c r="G66" i="1"/>
  <c r="F67" i="1"/>
  <c r="G67" i="1"/>
  <c r="F68" i="1"/>
  <c r="G68" i="1"/>
  <c r="F69" i="1"/>
  <c r="G69" i="1"/>
  <c r="F70" i="1"/>
  <c r="G70" i="1"/>
  <c r="F71" i="1"/>
  <c r="G71" i="1"/>
  <c r="F72" i="1"/>
  <c r="M72" i="1" s="1"/>
  <c r="G72" i="1"/>
  <c r="F73" i="1"/>
  <c r="G73" i="1"/>
  <c r="F74" i="1"/>
  <c r="M74" i="1" s="1"/>
  <c r="G74" i="1"/>
  <c r="F75" i="1"/>
  <c r="G75" i="1"/>
  <c r="F76" i="1"/>
  <c r="M76" i="1" s="1"/>
  <c r="G76" i="1"/>
  <c r="F77" i="1"/>
  <c r="G77" i="1"/>
  <c r="F78" i="1"/>
  <c r="G78" i="1"/>
  <c r="F79" i="1"/>
  <c r="G79" i="1"/>
  <c r="F80" i="1"/>
  <c r="M80" i="1" s="1"/>
  <c r="G80" i="1"/>
  <c r="F81" i="1"/>
  <c r="G81" i="1"/>
  <c r="F82" i="1"/>
  <c r="M82" i="1" s="1"/>
  <c r="G82" i="1"/>
  <c r="F83" i="1"/>
  <c r="G83" i="1"/>
  <c r="F84" i="1"/>
  <c r="G84" i="1"/>
  <c r="F85" i="1"/>
  <c r="M85" i="1" s="1"/>
  <c r="G85" i="1"/>
  <c r="F86" i="1"/>
  <c r="G86" i="1"/>
  <c r="F87" i="1"/>
  <c r="G87" i="1"/>
  <c r="F88" i="1"/>
  <c r="G88" i="1"/>
  <c r="F89" i="1"/>
  <c r="G89" i="1"/>
  <c r="F90" i="1"/>
  <c r="M90" i="1" s="1"/>
  <c r="G90" i="1"/>
  <c r="F91" i="1"/>
  <c r="G91" i="1"/>
  <c r="F92" i="1"/>
  <c r="G92" i="1"/>
  <c r="F93" i="1"/>
  <c r="G93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J43" i="1"/>
  <c r="K43" i="1"/>
  <c r="L43" i="1"/>
  <c r="J44" i="1"/>
  <c r="K44" i="1"/>
  <c r="L44" i="1"/>
  <c r="J45" i="1"/>
  <c r="K45" i="1"/>
  <c r="L45" i="1"/>
  <c r="J46" i="1"/>
  <c r="K46" i="1"/>
  <c r="L46" i="1"/>
  <c r="J47" i="1"/>
  <c r="K47" i="1"/>
  <c r="L47" i="1"/>
  <c r="J48" i="1"/>
  <c r="K48" i="1"/>
  <c r="L48" i="1"/>
  <c r="J49" i="1"/>
  <c r="K49" i="1"/>
  <c r="L49" i="1"/>
  <c r="J50" i="1"/>
  <c r="K50" i="1"/>
  <c r="L50" i="1"/>
  <c r="J51" i="1"/>
  <c r="K51" i="1"/>
  <c r="L51" i="1"/>
  <c r="J52" i="1"/>
  <c r="K52" i="1"/>
  <c r="L52" i="1"/>
  <c r="J53" i="1"/>
  <c r="K53" i="1"/>
  <c r="L53" i="1"/>
  <c r="J54" i="1"/>
  <c r="K54" i="1"/>
  <c r="L54" i="1"/>
  <c r="J55" i="1"/>
  <c r="K55" i="1"/>
  <c r="L55" i="1"/>
  <c r="F25" i="1"/>
  <c r="G25" i="1"/>
  <c r="F26" i="1"/>
  <c r="G26" i="1"/>
  <c r="F27" i="1"/>
  <c r="G27" i="1"/>
  <c r="F28" i="1"/>
  <c r="M28" i="1" s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M39" i="1" s="1"/>
  <c r="G39" i="1"/>
  <c r="F40" i="1"/>
  <c r="G40" i="1"/>
  <c r="F41" i="1"/>
  <c r="G41" i="1"/>
  <c r="F42" i="1"/>
  <c r="G42" i="1"/>
  <c r="F43" i="1"/>
  <c r="G43" i="1"/>
  <c r="F44" i="1"/>
  <c r="M44" i="1" s="1"/>
  <c r="G44" i="1"/>
  <c r="F45" i="1"/>
  <c r="M45" i="1" s="1"/>
  <c r="G45" i="1"/>
  <c r="F46" i="1"/>
  <c r="G46" i="1"/>
  <c r="F47" i="1"/>
  <c r="M47" i="1" s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O22" i="1"/>
  <c r="P22" i="1"/>
  <c r="O23" i="1"/>
  <c r="P23" i="1"/>
  <c r="O24" i="1"/>
  <c r="P24" i="1"/>
  <c r="J22" i="1"/>
  <c r="K22" i="1"/>
  <c r="L22" i="1"/>
  <c r="J23" i="1"/>
  <c r="K23" i="1"/>
  <c r="L23" i="1"/>
  <c r="M23" i="1"/>
  <c r="J24" i="1"/>
  <c r="K24" i="1"/>
  <c r="L24" i="1"/>
  <c r="F22" i="1"/>
  <c r="M22" i="1" s="1"/>
  <c r="G22" i="1"/>
  <c r="F23" i="1"/>
  <c r="G23" i="1"/>
  <c r="F24" i="1"/>
  <c r="M24" i="1" s="1"/>
  <c r="G24" i="1"/>
  <c r="P19" i="1"/>
  <c r="P20" i="1"/>
  <c r="P21" i="1"/>
  <c r="P18" i="1"/>
  <c r="O19" i="1"/>
  <c r="O20" i="1"/>
  <c r="O21" i="1"/>
  <c r="O18" i="1"/>
  <c r="L19" i="1"/>
  <c r="L20" i="1"/>
  <c r="L21" i="1"/>
  <c r="L18" i="1"/>
  <c r="K19" i="1"/>
  <c r="K20" i="1"/>
  <c r="K21" i="1"/>
  <c r="K18" i="1"/>
  <c r="J19" i="1"/>
  <c r="J20" i="1"/>
  <c r="J21" i="1"/>
  <c r="J18" i="1"/>
  <c r="G19" i="1"/>
  <c r="G20" i="1"/>
  <c r="G21" i="1"/>
  <c r="G18" i="1"/>
  <c r="F19" i="1"/>
  <c r="F20" i="1"/>
  <c r="F21" i="1"/>
  <c r="F18" i="1"/>
  <c r="M93" i="1" l="1"/>
  <c r="M92" i="1"/>
  <c r="M91" i="1"/>
  <c r="M88" i="1"/>
  <c r="M86" i="1"/>
  <c r="M84" i="1"/>
  <c r="M83" i="1"/>
  <c r="M78" i="1"/>
  <c r="M77" i="1"/>
  <c r="M75" i="1"/>
  <c r="M70" i="1"/>
  <c r="M69" i="1"/>
  <c r="M68" i="1"/>
  <c r="M67" i="1"/>
  <c r="M64" i="1"/>
  <c r="M62" i="1"/>
  <c r="M61" i="1"/>
  <c r="M60" i="1"/>
  <c r="M59" i="1"/>
  <c r="M55" i="1"/>
  <c r="M54" i="1"/>
  <c r="M53" i="1"/>
  <c r="M52" i="1"/>
  <c r="M50" i="1"/>
  <c r="M48" i="1"/>
  <c r="M46" i="1"/>
  <c r="M42" i="1"/>
  <c r="M40" i="1"/>
  <c r="M38" i="1"/>
  <c r="M37" i="1"/>
  <c r="M36" i="1"/>
  <c r="M34" i="1"/>
  <c r="M32" i="1"/>
  <c r="M31" i="1"/>
  <c r="M30" i="1"/>
  <c r="M29" i="1"/>
  <c r="M26" i="1"/>
  <c r="M51" i="1"/>
  <c r="M49" i="1"/>
  <c r="M43" i="1"/>
  <c r="M41" i="1"/>
  <c r="M35" i="1"/>
  <c r="M33" i="1"/>
  <c r="M27" i="1"/>
  <c r="M25" i="1"/>
  <c r="M89" i="1"/>
  <c r="M87" i="1"/>
  <c r="M81" i="1"/>
  <c r="M79" i="1"/>
  <c r="M73" i="1"/>
  <c r="M71" i="1"/>
  <c r="M65" i="1"/>
  <c r="M63" i="1"/>
  <c r="M57" i="1"/>
  <c r="M18" i="1"/>
  <c r="M21" i="1"/>
  <c r="M20" i="1"/>
  <c r="M19" i="1"/>
</calcChain>
</file>

<file path=xl/sharedStrings.xml><?xml version="1.0" encoding="utf-8"?>
<sst xmlns="http://schemas.openxmlformats.org/spreadsheetml/2006/main" count="48" uniqueCount="32">
  <si>
    <t>D</t>
    <phoneticPr fontId="1" type="noConversion"/>
  </si>
  <si>
    <t>H</t>
    <phoneticPr fontId="1" type="noConversion"/>
  </si>
  <si>
    <r>
      <rPr>
        <i/>
        <sz val="8"/>
        <color theme="1"/>
        <rFont val="Times New Roman"/>
        <family val="1"/>
      </rPr>
      <t>D</t>
    </r>
    <r>
      <rPr>
        <sz val="8"/>
        <color theme="1"/>
        <rFont val="Times New Roman"/>
        <family val="1"/>
      </rPr>
      <t>: the diameter of samples (cm)</t>
    </r>
    <phoneticPr fontId="1" type="noConversion"/>
  </si>
  <si>
    <r>
      <rPr>
        <i/>
        <sz val="8"/>
        <color theme="1"/>
        <rFont val="Times New Roman"/>
        <family val="1"/>
      </rPr>
      <t>θ</t>
    </r>
    <r>
      <rPr>
        <sz val="8"/>
        <color theme="1"/>
        <rFont val="Times New Roman"/>
        <family val="1"/>
      </rPr>
      <t>: the inclined angle of the landing plate (</t>
    </r>
    <r>
      <rPr>
        <vertAlign val="superscript"/>
        <sz val="8"/>
        <color theme="1"/>
        <rFont val="Times New Roman"/>
        <family val="1"/>
      </rPr>
      <t>o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</si>
  <si>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H</t>
    </r>
    <r>
      <rPr>
        <sz val="8"/>
        <color theme="1"/>
        <rFont val="Times New Roman"/>
        <family val="1"/>
      </rPr>
      <t>: the release height (m)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</si>
  <si>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ni</t>
    </r>
    <r>
      <rPr>
        <sz val="8"/>
        <color theme="1"/>
        <rFont val="Times New Roman"/>
        <family val="1"/>
      </rPr>
      <t>: the normal impact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</si>
  <si>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ti</t>
    </r>
    <r>
      <rPr>
        <sz val="8"/>
        <color theme="1"/>
        <rFont val="Times New Roman"/>
        <family val="1"/>
      </rPr>
      <t>: the tagential impact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</si>
  <si>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i</t>
    </r>
    <r>
      <rPr>
        <sz val="8"/>
        <color theme="1"/>
        <rFont val="Times New Roman"/>
        <family val="1"/>
      </rPr>
      <t>: the impact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</si>
  <si>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α</t>
    </r>
    <r>
      <rPr>
        <sz val="8"/>
        <color theme="1"/>
        <rFont val="Times New Roman"/>
        <family val="1"/>
      </rPr>
      <t>: the impact angle (</t>
    </r>
    <r>
      <rPr>
        <vertAlign val="superscript"/>
        <sz val="8"/>
        <color theme="1"/>
        <rFont val="Times New Roman"/>
        <family val="1"/>
      </rPr>
      <t>o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</si>
  <si>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nr</t>
    </r>
    <r>
      <rPr>
        <sz val="8"/>
        <color theme="1"/>
        <rFont val="Times New Roman"/>
        <family val="1"/>
      </rPr>
      <t>: the normal rebound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</si>
  <si>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tr</t>
    </r>
    <r>
      <rPr>
        <sz val="8"/>
        <color theme="1"/>
        <rFont val="Times New Roman"/>
        <family val="1"/>
      </rPr>
      <t>:  the tagential rebound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</si>
  <si>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R</t>
    </r>
    <r>
      <rPr>
        <i/>
        <vertAlign val="subscript"/>
        <sz val="8"/>
        <color theme="1"/>
        <rFont val="Times New Roman"/>
        <family val="1"/>
      </rPr>
      <t>n</t>
    </r>
    <r>
      <rPr>
        <sz val="8"/>
        <color theme="1"/>
        <rFont val="Times New Roman"/>
        <family val="1"/>
      </rPr>
      <t>: the normal coefficient of restitution</t>
    </r>
    <phoneticPr fontId="1" type="noConversion"/>
  </si>
  <si>
    <r>
      <rPr>
        <i/>
        <sz val="8"/>
        <color theme="1"/>
        <rFont val="Times New Roman"/>
        <family val="1"/>
      </rPr>
      <t>R</t>
    </r>
    <r>
      <rPr>
        <i/>
        <vertAlign val="subscript"/>
        <sz val="8"/>
        <color theme="1"/>
        <rFont val="Times New Roman"/>
        <family val="1"/>
      </rPr>
      <t>t</t>
    </r>
    <r>
      <rPr>
        <sz val="8"/>
        <color theme="1"/>
        <rFont val="Times New Roman"/>
        <family val="1"/>
      </rPr>
      <t>: the tangential coefficient of restitution</t>
    </r>
    <phoneticPr fontId="1" type="noConversion"/>
  </si>
  <si>
    <r>
      <rPr>
        <i/>
        <sz val="8"/>
        <color theme="1"/>
        <rFont val="Times New Roman"/>
        <family val="1"/>
      </rPr>
      <t>v</t>
    </r>
    <r>
      <rPr>
        <i/>
        <vertAlign val="subscript"/>
        <sz val="8"/>
        <color theme="1"/>
        <rFont val="Times New Roman"/>
        <family val="1"/>
      </rPr>
      <t>r</t>
    </r>
    <r>
      <rPr>
        <sz val="8"/>
        <color theme="1"/>
        <rFont val="Times New Roman"/>
        <family val="1"/>
      </rPr>
      <t>: the rebound velocity (m.s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</si>
  <si>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R</t>
    </r>
    <r>
      <rPr>
        <i/>
        <vertAlign val="subscript"/>
        <sz val="8"/>
        <color theme="1"/>
        <rFont val="Times New Roman"/>
        <family val="1"/>
      </rPr>
      <t>v</t>
    </r>
    <r>
      <rPr>
        <sz val="8"/>
        <color theme="1"/>
        <rFont val="Times New Roman"/>
        <family val="1"/>
      </rPr>
      <t>: the kinematic coefficient of restitution</t>
    </r>
    <phoneticPr fontId="1" type="noConversion"/>
  </si>
  <si>
    <r>
      <rPr>
        <i/>
        <sz val="8"/>
        <color theme="1"/>
        <rFont val="Times New Roman"/>
        <family val="1"/>
      </rPr>
      <t>ω</t>
    </r>
    <r>
      <rPr>
        <i/>
        <vertAlign val="subscript"/>
        <sz val="8"/>
        <color theme="1"/>
        <rFont val="Times New Roman"/>
        <family val="1"/>
      </rPr>
      <t>r</t>
    </r>
    <r>
      <rPr>
        <sz val="8"/>
        <color theme="1"/>
        <rFont val="Times New Roman"/>
        <family val="1"/>
      </rPr>
      <t>: Rotational velocities (rad.s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  <phoneticPr fontId="1" type="noConversion"/>
  </si>
  <si>
    <r>
      <rPr>
        <i/>
        <sz val="8"/>
        <color theme="1"/>
        <rFont val="Times New Roman"/>
        <family val="1"/>
      </rPr>
      <t>R</t>
    </r>
    <r>
      <rPr>
        <i/>
        <vertAlign val="subscript"/>
        <sz val="8"/>
        <color theme="1"/>
        <rFont val="Times New Roman"/>
        <family val="1"/>
      </rPr>
      <t>E</t>
    </r>
    <r>
      <rPr>
        <sz val="8"/>
        <color theme="1"/>
        <rFont val="Times New Roman"/>
        <family val="1"/>
      </rPr>
      <t>: the kinetic energy coefficient of restitution</t>
    </r>
    <phoneticPr fontId="1" type="noConversion"/>
  </si>
  <si>
    <r>
      <rPr>
        <i/>
        <sz val="8"/>
        <color theme="1"/>
        <rFont val="Times New Roman"/>
        <family val="1"/>
      </rPr>
      <t>β</t>
    </r>
    <r>
      <rPr>
        <sz val="8"/>
        <color theme="1"/>
        <rFont val="Times New Roman"/>
        <family val="1"/>
      </rPr>
      <t>: the rebound angles (</t>
    </r>
    <r>
      <rPr>
        <vertAlign val="superscript"/>
        <sz val="8"/>
        <color theme="1"/>
        <rFont val="Times New Roman"/>
        <family val="1"/>
      </rPr>
      <t>o</t>
    </r>
    <r>
      <rPr>
        <sz val="8"/>
        <color theme="1"/>
        <rFont val="Times New Roman"/>
        <family val="1"/>
      </rPr>
      <t>)</t>
    </r>
    <phoneticPr fontId="1" type="noConversion"/>
  </si>
  <si>
    <r>
      <t>θ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</si>
  <si>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α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</si>
  <si>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β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</si>
  <si>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ni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</si>
  <si>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ti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</si>
  <si>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i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</si>
  <si>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nr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</si>
  <si>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tr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</si>
  <si>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R</t>
    </r>
    <r>
      <rPr>
        <i/>
        <vertAlign val="subscript"/>
        <sz val="8"/>
        <color theme="1"/>
        <rFont val="Times New Roman"/>
        <family val="1"/>
      </rPr>
      <t>n</t>
    </r>
    <phoneticPr fontId="1" type="noConversion"/>
  </si>
  <si>
    <r>
      <t>R</t>
    </r>
    <r>
      <rPr>
        <i/>
        <vertAlign val="subscript"/>
        <sz val="8"/>
        <color theme="1"/>
        <rFont val="Times New Roman"/>
        <family val="1"/>
      </rPr>
      <t>t</t>
    </r>
    <phoneticPr fontId="1" type="noConversion"/>
  </si>
  <si>
    <r>
      <t>v</t>
    </r>
    <r>
      <rPr>
        <i/>
        <vertAlign val="subscript"/>
        <sz val="8"/>
        <color theme="1"/>
        <rFont val="Times New Roman"/>
        <family val="1"/>
      </rPr>
      <t>r</t>
    </r>
    <r>
      <rPr>
        <sz val="11"/>
        <color theme="1"/>
        <rFont val="宋体"/>
        <family val="2"/>
        <charset val="134"/>
        <scheme val="minor"/>
      </rPr>
      <t/>
    </r>
    <phoneticPr fontId="1" type="noConversion"/>
  </si>
  <si>
    <r>
      <t>R</t>
    </r>
    <r>
      <rPr>
        <i/>
        <vertAlign val="subscript"/>
        <sz val="8"/>
        <color theme="1"/>
        <rFont val="Times New Roman"/>
        <family val="1"/>
      </rPr>
      <t>v</t>
    </r>
    <phoneticPr fontId="1" type="noConversion"/>
  </si>
  <si>
    <r>
      <t>ω</t>
    </r>
    <r>
      <rPr>
        <i/>
        <vertAlign val="subscript"/>
        <sz val="8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/>
    </r>
    <phoneticPr fontId="1" type="noConversion"/>
  </si>
  <si>
    <r>
      <t>R</t>
    </r>
    <r>
      <rPr>
        <i/>
        <vertAlign val="subscript"/>
        <sz val="8"/>
        <color theme="1"/>
        <rFont val="Times New Roman"/>
        <family val="1"/>
      </rPr>
      <t>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</si>
</sst>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00"/>
    <numFmt numFmtId="178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theme="1"/>
      <name val="宋体"/>
      <family val="2"/>
      <charset val="134"/>
      <scheme val="minor"/>
    </font>
    <font>
      <vertAlign val="superscript"/>
      <sz val="8"/>
      <color theme="1"/>
      <name val="Times New Roman"/>
      <family val="1"/>
    </font>
    <font>
      <i/>
      <vertAlign val="subscript"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abSelected="1" zoomScale="200" zoomScaleNormal="200" workbookViewId="0">
      <selection activeCell="I19" sqref="I19"/>
    </sheetView>
  </sheetViews>
  <sheetFormatPr defaultRowHeight="9.6" x14ac:dyDescent="0.25"/>
  <cols>
    <col min="1" max="2" width="2.88671875" style="1" customWidth="1"/>
    <col min="3" max="3" width="3.88671875" style="1" customWidth="1"/>
    <col min="4" max="4" width="6.21875" style="16" customWidth="1"/>
    <col min="5" max="5" width="6.109375" style="16" customWidth="1"/>
    <col min="6" max="6" width="5.88671875" style="1" customWidth="1"/>
    <col min="7" max="7" width="6.109375" style="1" customWidth="1"/>
    <col min="8" max="8" width="6.5546875" style="16" customWidth="1"/>
    <col min="9" max="9" width="5.88671875" style="16" customWidth="1"/>
    <col min="10" max="10" width="4.44140625" style="1" customWidth="1"/>
    <col min="11" max="11" width="5.5546875" style="1" customWidth="1"/>
    <col min="12" max="12" width="5.6640625" style="1" customWidth="1"/>
    <col min="13" max="13" width="4.88671875" style="1" customWidth="1"/>
    <col min="14" max="14" width="5" style="16" customWidth="1"/>
    <col min="15" max="15" width="5.44140625" style="1" customWidth="1"/>
    <col min="16" max="16" width="5.88671875" style="1" customWidth="1"/>
    <col min="17" max="27" width="13.77734375" style="1" customWidth="1"/>
    <col min="28" max="16384" width="8.88671875" style="1"/>
  </cols>
  <sheetData>
    <row r="1" spans="1:24" ht="18" customHeight="1" x14ac:dyDescent="0.25">
      <c r="A1" s="15" t="s">
        <v>2</v>
      </c>
      <c r="B1" s="15"/>
      <c r="C1" s="15"/>
      <c r="D1" s="15"/>
      <c r="E1" s="15"/>
      <c r="F1" s="15"/>
    </row>
    <row r="2" spans="1:24" ht="18" customHeight="1" x14ac:dyDescent="0.25">
      <c r="A2" s="15" t="s">
        <v>3</v>
      </c>
      <c r="B2" s="15"/>
      <c r="C2" s="15"/>
      <c r="D2" s="15"/>
      <c r="E2" s="15"/>
      <c r="F2" s="15"/>
    </row>
    <row r="3" spans="1:24" ht="18" customHeight="1" x14ac:dyDescent="0.25">
      <c r="A3" s="15" t="s">
        <v>4</v>
      </c>
      <c r="B3" s="15"/>
      <c r="C3" s="15"/>
      <c r="D3" s="15"/>
      <c r="E3" s="15"/>
      <c r="F3" s="15"/>
    </row>
    <row r="4" spans="1:24" ht="18" customHeight="1" x14ac:dyDescent="0.25">
      <c r="A4" s="15" t="s">
        <v>5</v>
      </c>
      <c r="B4" s="15"/>
      <c r="C4" s="15"/>
      <c r="D4" s="15"/>
      <c r="E4" s="15"/>
      <c r="F4" s="15"/>
    </row>
    <row r="5" spans="1:24" ht="18" customHeight="1" x14ac:dyDescent="0.25">
      <c r="A5" s="15" t="s">
        <v>6</v>
      </c>
      <c r="B5" s="15"/>
      <c r="C5" s="15"/>
      <c r="D5" s="15"/>
      <c r="E5" s="15"/>
      <c r="F5" s="15"/>
    </row>
    <row r="6" spans="1:24" ht="18" customHeight="1" x14ac:dyDescent="0.25">
      <c r="A6" s="15" t="s">
        <v>7</v>
      </c>
      <c r="B6" s="15"/>
      <c r="C6" s="15"/>
      <c r="D6" s="15"/>
      <c r="E6" s="15"/>
      <c r="F6" s="15"/>
    </row>
    <row r="7" spans="1:24" ht="18" customHeight="1" x14ac:dyDescent="0.25">
      <c r="A7" s="15" t="s">
        <v>8</v>
      </c>
      <c r="B7" s="15"/>
      <c r="C7" s="15"/>
      <c r="D7" s="15"/>
      <c r="E7" s="15"/>
      <c r="F7" s="15"/>
    </row>
    <row r="8" spans="1:24" ht="18" customHeight="1" x14ac:dyDescent="0.25">
      <c r="A8" s="15" t="s">
        <v>9</v>
      </c>
      <c r="B8" s="15"/>
      <c r="C8" s="15"/>
      <c r="D8" s="15"/>
      <c r="E8" s="15"/>
      <c r="F8" s="15"/>
    </row>
    <row r="9" spans="1:24" ht="18" customHeight="1" x14ac:dyDescent="0.25">
      <c r="A9" s="15" t="s">
        <v>10</v>
      </c>
      <c r="B9" s="15"/>
      <c r="C9" s="15"/>
      <c r="D9" s="15"/>
      <c r="E9" s="15"/>
      <c r="F9" s="15"/>
    </row>
    <row r="10" spans="1:24" ht="18" customHeight="1" x14ac:dyDescent="0.25">
      <c r="A10" s="15" t="s">
        <v>11</v>
      </c>
      <c r="B10" s="15"/>
      <c r="C10" s="15"/>
      <c r="D10" s="15"/>
      <c r="E10" s="15"/>
      <c r="F10" s="15"/>
    </row>
    <row r="11" spans="1:24" ht="18" customHeight="1" x14ac:dyDescent="0.25">
      <c r="A11" s="15" t="s">
        <v>12</v>
      </c>
      <c r="B11" s="15"/>
      <c r="C11" s="15"/>
      <c r="D11" s="15"/>
      <c r="E11" s="15"/>
      <c r="F11" s="15"/>
    </row>
    <row r="12" spans="1:24" ht="18" customHeight="1" x14ac:dyDescent="0.25">
      <c r="A12" s="15" t="s">
        <v>13</v>
      </c>
      <c r="B12" s="15"/>
      <c r="C12" s="15"/>
      <c r="D12" s="15"/>
      <c r="E12" s="15"/>
      <c r="F12" s="15"/>
    </row>
    <row r="13" spans="1:24" ht="18" customHeight="1" x14ac:dyDescent="0.25">
      <c r="A13" s="15" t="s">
        <v>14</v>
      </c>
      <c r="B13" s="15"/>
      <c r="C13" s="15"/>
      <c r="D13" s="15"/>
      <c r="E13" s="15"/>
      <c r="F13" s="15"/>
    </row>
    <row r="14" spans="1:24" ht="18" customHeight="1" x14ac:dyDescent="0.25">
      <c r="A14" s="15" t="s">
        <v>15</v>
      </c>
      <c r="B14" s="15"/>
      <c r="C14" s="15"/>
      <c r="D14" s="15"/>
      <c r="E14" s="15"/>
      <c r="F14" s="15"/>
    </row>
    <row r="15" spans="1:24" ht="18" customHeight="1" x14ac:dyDescent="0.25">
      <c r="A15" s="15" t="s">
        <v>16</v>
      </c>
      <c r="B15" s="15"/>
      <c r="C15" s="15"/>
      <c r="D15" s="15"/>
      <c r="E15" s="15"/>
      <c r="F15" s="15"/>
      <c r="G15" s="15"/>
      <c r="H15" s="15"/>
    </row>
    <row r="16" spans="1:24" ht="18" customHeight="1" x14ac:dyDescent="0.25">
      <c r="A16" s="15" t="s">
        <v>17</v>
      </c>
      <c r="B16" s="15"/>
      <c r="C16" s="15"/>
      <c r="D16" s="15"/>
      <c r="E16" s="15"/>
      <c r="F16" s="15"/>
      <c r="R16" s="10"/>
      <c r="S16" s="10"/>
      <c r="T16" s="10"/>
      <c r="U16" s="10"/>
      <c r="V16" s="10"/>
      <c r="W16" s="10"/>
      <c r="X16" s="10"/>
    </row>
    <row r="17" spans="1:24" ht="14.4" customHeight="1" x14ac:dyDescent="0.25">
      <c r="A17" s="3" t="s">
        <v>0</v>
      </c>
      <c r="B17" s="3" t="s">
        <v>18</v>
      </c>
      <c r="C17" s="3" t="s">
        <v>1</v>
      </c>
      <c r="D17" s="17" t="s">
        <v>21</v>
      </c>
      <c r="E17" s="17" t="s">
        <v>22</v>
      </c>
      <c r="F17" s="3" t="s">
        <v>23</v>
      </c>
      <c r="G17" s="3" t="s">
        <v>19</v>
      </c>
      <c r="H17" s="17" t="s">
        <v>24</v>
      </c>
      <c r="I17" s="17" t="s">
        <v>25</v>
      </c>
      <c r="J17" s="3" t="s">
        <v>26</v>
      </c>
      <c r="K17" s="3" t="s">
        <v>27</v>
      </c>
      <c r="L17" s="3" t="s">
        <v>28</v>
      </c>
      <c r="M17" s="3" t="s">
        <v>29</v>
      </c>
      <c r="N17" s="17" t="s">
        <v>30</v>
      </c>
      <c r="O17" s="3" t="s">
        <v>31</v>
      </c>
      <c r="P17" s="3" t="s">
        <v>20</v>
      </c>
      <c r="R17" s="7"/>
      <c r="S17" s="7"/>
      <c r="T17" s="7"/>
      <c r="U17" s="7"/>
      <c r="V17" s="10"/>
      <c r="W17" s="7"/>
      <c r="X17" s="7"/>
    </row>
    <row r="18" spans="1:24" ht="12.3" customHeight="1" x14ac:dyDescent="0.25">
      <c r="A18" s="12">
        <v>10</v>
      </c>
      <c r="B18" s="12">
        <v>30</v>
      </c>
      <c r="C18" s="12">
        <v>2.5</v>
      </c>
      <c r="D18" s="18">
        <v>5.3659999999999997</v>
      </c>
      <c r="E18" s="18">
        <v>3.65</v>
      </c>
      <c r="F18" s="5">
        <f>SQRT(D18*D18+E18*E18)</f>
        <v>6.4897192543283415</v>
      </c>
      <c r="G18" s="5">
        <f>ATAN(D18/E18)*180/3.1415927</f>
        <v>55.776120275928612</v>
      </c>
      <c r="H18" s="18">
        <v>2.57</v>
      </c>
      <c r="I18" s="18">
        <v>2.8980000000000001</v>
      </c>
      <c r="J18" s="5">
        <f>H18/D18</f>
        <v>0.47894148341408871</v>
      </c>
      <c r="K18" s="5">
        <f>I18/E18</f>
        <v>0.79397260273972603</v>
      </c>
      <c r="L18" s="5">
        <f>SQRT(H18*H18+I18*I18)</f>
        <v>3.8734098672874784</v>
      </c>
      <c r="M18" s="5">
        <f>L18/F18</f>
        <v>0.59685322515362949</v>
      </c>
      <c r="N18" s="21">
        <v>48.4</v>
      </c>
      <c r="O18" s="5">
        <f>(H18*H18+I18*I18+0.001*N18*N18)/(D18*D18+E18*E18)</f>
        <v>0.41185478664206693</v>
      </c>
      <c r="P18" s="5">
        <f>ATAN(H18/I18)*180/3.1414927</f>
        <v>41.568527454937268</v>
      </c>
      <c r="Q18" s="9"/>
      <c r="R18" s="11"/>
      <c r="S18" s="11"/>
      <c r="T18" s="11"/>
      <c r="U18" s="11"/>
      <c r="V18" s="11"/>
      <c r="W18" s="11"/>
      <c r="X18" s="11"/>
    </row>
    <row r="19" spans="1:24" ht="12.3" customHeight="1" x14ac:dyDescent="0.25">
      <c r="A19" s="13"/>
      <c r="B19" s="13"/>
      <c r="C19" s="13"/>
      <c r="D19" s="19">
        <v>5.7530000000000001</v>
      </c>
      <c r="E19" s="19">
        <v>3.3940000000000001</v>
      </c>
      <c r="F19" s="4">
        <f t="shared" ref="F19:F21" si="0">SQRT(D19*D19+E19*E19)</f>
        <v>6.6795392805192781</v>
      </c>
      <c r="G19" s="4">
        <f t="shared" ref="G19:G21" si="1">ATAN(D19/E19)*180/3.1415927</f>
        <v>59.461388977630698</v>
      </c>
      <c r="H19" s="19">
        <v>1.714</v>
      </c>
      <c r="I19" s="19">
        <v>2.8239999999999998</v>
      </c>
      <c r="J19" s="4">
        <f t="shared" ref="J19:J21" si="2">H19/D19</f>
        <v>0.29793151399269946</v>
      </c>
      <c r="K19" s="4">
        <f t="shared" ref="K19:K21" si="3">I19/E19</f>
        <v>0.83205657041838532</v>
      </c>
      <c r="L19" s="4">
        <f t="shared" ref="L19:L21" si="4">SQRT(H19*H19+I19*I19)</f>
        <v>3.3034485011878116</v>
      </c>
      <c r="M19" s="4">
        <f t="shared" ref="M19:M21" si="5">L19/F19</f>
        <v>0.49456232869566957</v>
      </c>
      <c r="N19" s="22">
        <v>43.2</v>
      </c>
      <c r="O19" s="4">
        <f t="shared" ref="O19:O21" si="6">(H19*H19+I19*I19+0.001*N19*N19)/(D19*D19+E19*E19)</f>
        <v>0.28642060756121451</v>
      </c>
      <c r="P19" s="4">
        <f t="shared" ref="P19:P21" si="7">ATAN(H19/I19)*180/3.1414927</f>
        <v>31.25625435946748</v>
      </c>
      <c r="Q19" s="9"/>
      <c r="R19" s="8"/>
      <c r="S19" s="8"/>
      <c r="T19" s="8"/>
      <c r="U19" s="8"/>
      <c r="V19" s="8"/>
      <c r="W19" s="8"/>
      <c r="X19" s="8"/>
    </row>
    <row r="20" spans="1:24" ht="12.3" customHeight="1" x14ac:dyDescent="0.25">
      <c r="A20" s="13"/>
      <c r="B20" s="13"/>
      <c r="C20" s="13"/>
      <c r="D20" s="19">
        <v>5.2990000000000004</v>
      </c>
      <c r="E20" s="19">
        <v>3.5350000000000001</v>
      </c>
      <c r="F20" s="4">
        <f t="shared" si="0"/>
        <v>6.3698999992150585</v>
      </c>
      <c r="G20" s="4">
        <f t="shared" si="1"/>
        <v>56.292468741556014</v>
      </c>
      <c r="H20" s="19">
        <v>1.929</v>
      </c>
      <c r="I20" s="19">
        <v>2.9020000000000001</v>
      </c>
      <c r="J20" s="4">
        <f t="shared" si="2"/>
        <v>0.36403094923570484</v>
      </c>
      <c r="K20" s="4">
        <f t="shared" si="3"/>
        <v>0.8209335219236209</v>
      </c>
      <c r="L20" s="4">
        <f t="shared" si="4"/>
        <v>3.4846298225206076</v>
      </c>
      <c r="M20" s="4">
        <f t="shared" si="5"/>
        <v>0.54704623666776664</v>
      </c>
      <c r="N20" s="22">
        <v>41.5</v>
      </c>
      <c r="O20" s="4">
        <f t="shared" si="6"/>
        <v>0.34170501768721939</v>
      </c>
      <c r="P20" s="4">
        <f t="shared" si="7"/>
        <v>33.613611700768438</v>
      </c>
      <c r="Q20" s="9"/>
      <c r="R20" s="8"/>
      <c r="S20" s="8"/>
      <c r="T20" s="8"/>
      <c r="U20" s="8"/>
      <c r="V20" s="8"/>
      <c r="W20" s="8"/>
      <c r="X20" s="8"/>
    </row>
    <row r="21" spans="1:24" ht="12.3" customHeight="1" x14ac:dyDescent="0.25">
      <c r="A21" s="13"/>
      <c r="B21" s="13"/>
      <c r="C21" s="13"/>
      <c r="D21" s="19">
        <v>5.4450000000000003</v>
      </c>
      <c r="E21" s="19">
        <v>3.476</v>
      </c>
      <c r="F21" s="4">
        <f t="shared" si="0"/>
        <v>6.4599226775558236</v>
      </c>
      <c r="G21" s="4">
        <f t="shared" si="1"/>
        <v>57.446496145985392</v>
      </c>
      <c r="H21" s="19">
        <v>2.8260000000000001</v>
      </c>
      <c r="I21" s="19">
        <v>2.6549999999999998</v>
      </c>
      <c r="J21" s="4">
        <f t="shared" si="2"/>
        <v>0.5190082644628099</v>
      </c>
      <c r="K21" s="4">
        <f t="shared" si="3"/>
        <v>0.76380897583429219</v>
      </c>
      <c r="L21" s="4">
        <f t="shared" si="4"/>
        <v>3.8775380075506671</v>
      </c>
      <c r="M21" s="4">
        <f t="shared" si="5"/>
        <v>0.60024526625104624</v>
      </c>
      <c r="N21" s="22">
        <v>49.2</v>
      </c>
      <c r="O21" s="4">
        <f t="shared" si="6"/>
        <v>0.41830073331558287</v>
      </c>
      <c r="P21" s="4">
        <f t="shared" si="7"/>
        <v>46.788462049326647</v>
      </c>
      <c r="Q21" s="9"/>
      <c r="R21" s="8"/>
      <c r="S21" s="8"/>
      <c r="T21" s="8"/>
      <c r="U21" s="8"/>
      <c r="V21" s="8"/>
      <c r="W21" s="8"/>
      <c r="X21" s="8"/>
    </row>
    <row r="22" spans="1:24" ht="12.3" customHeight="1" x14ac:dyDescent="0.25">
      <c r="A22" s="13"/>
      <c r="B22" s="13"/>
      <c r="C22" s="12">
        <v>3.5</v>
      </c>
      <c r="D22" s="18">
        <v>6.5529999999999999</v>
      </c>
      <c r="E22" s="18">
        <v>4.101</v>
      </c>
      <c r="F22" s="5">
        <f t="shared" ref="F22:F24" si="8">SQRT(D22*D22+E22*E22)</f>
        <v>7.7304598828271525</v>
      </c>
      <c r="G22" s="5">
        <f t="shared" ref="G22:G24" si="9">ATAN(D22/E22)*180/3.1415927</f>
        <v>57.960833513951862</v>
      </c>
      <c r="H22" s="18">
        <v>2.536</v>
      </c>
      <c r="I22" s="18">
        <v>3.3420000000000001</v>
      </c>
      <c r="J22" s="5">
        <f t="shared" ref="J22:J24" si="10">H22/D22</f>
        <v>0.38699832137952084</v>
      </c>
      <c r="K22" s="5">
        <f t="shared" ref="K22:K24" si="11">I22/E22</f>
        <v>0.81492318946598397</v>
      </c>
      <c r="L22" s="5">
        <f t="shared" ref="L22:L24" si="12">SQRT(H22*H22+I22*I22)</f>
        <v>4.1952663801003149</v>
      </c>
      <c r="M22" s="5">
        <f t="shared" ref="M22:M24" si="13">L22/F22</f>
        <v>0.54269298899278928</v>
      </c>
      <c r="N22" s="21">
        <v>50.6</v>
      </c>
      <c r="O22" s="5">
        <f t="shared" ref="O22:O24" si="14">(H22*H22+I22*I22+0.001*N22*N22)/(D22*D22+E22*E22)</f>
        <v>0.33735971597059644</v>
      </c>
      <c r="P22" s="5">
        <f t="shared" ref="P22:P24" si="15">ATAN(H22/I22)*180/3.1414927</f>
        <v>37.193393673626758</v>
      </c>
      <c r="Q22" s="9"/>
      <c r="R22" s="8"/>
      <c r="S22" s="8"/>
      <c r="T22" s="8"/>
      <c r="U22" s="8"/>
      <c r="V22" s="8"/>
      <c r="W22" s="8"/>
      <c r="X22" s="8"/>
    </row>
    <row r="23" spans="1:24" ht="12.3" customHeight="1" x14ac:dyDescent="0.25">
      <c r="A23" s="13"/>
      <c r="B23" s="13"/>
      <c r="C23" s="13"/>
      <c r="D23" s="19">
        <v>6.3140000000000001</v>
      </c>
      <c r="E23" s="19">
        <v>4.3899999999999997</v>
      </c>
      <c r="F23" s="4">
        <f t="shared" si="8"/>
        <v>7.690168788784808</v>
      </c>
      <c r="G23" s="4">
        <f t="shared" si="9"/>
        <v>55.189869738628083</v>
      </c>
      <c r="H23" s="19">
        <v>2.6829999999999998</v>
      </c>
      <c r="I23" s="19">
        <v>4.008</v>
      </c>
      <c r="J23" s="4">
        <f t="shared" si="10"/>
        <v>0.42492872980677854</v>
      </c>
      <c r="K23" s="4">
        <f t="shared" si="11"/>
        <v>0.91298405466970389</v>
      </c>
      <c r="L23" s="4">
        <f t="shared" si="12"/>
        <v>4.8231268903067432</v>
      </c>
      <c r="M23" s="4">
        <f t="shared" si="13"/>
        <v>0.62718088806330197</v>
      </c>
      <c r="N23" s="22">
        <v>55.4</v>
      </c>
      <c r="O23" s="4">
        <f t="shared" si="14"/>
        <v>0.44525352740276852</v>
      </c>
      <c r="P23" s="4">
        <f t="shared" si="15"/>
        <v>33.799869675560451</v>
      </c>
      <c r="Q23" s="9"/>
      <c r="R23" s="8"/>
      <c r="S23" s="8"/>
      <c r="T23" s="8"/>
      <c r="U23" s="8"/>
      <c r="V23" s="8"/>
      <c r="W23" s="8"/>
      <c r="X23" s="8"/>
    </row>
    <row r="24" spans="1:24" ht="12.3" customHeight="1" x14ac:dyDescent="0.25">
      <c r="A24" s="13"/>
      <c r="B24" s="13"/>
      <c r="C24" s="14"/>
      <c r="D24" s="20">
        <v>6.68</v>
      </c>
      <c r="E24" s="20">
        <v>4.0990000000000002</v>
      </c>
      <c r="F24" s="6">
        <f t="shared" si="8"/>
        <v>7.8373593129318753</v>
      </c>
      <c r="G24" s="6">
        <f t="shared" si="9"/>
        <v>58.465773684599789</v>
      </c>
      <c r="H24" s="20">
        <v>2.1840000000000002</v>
      </c>
      <c r="I24" s="20">
        <v>4.1680000000000001</v>
      </c>
      <c r="J24" s="6">
        <f t="shared" si="10"/>
        <v>0.32694610778443117</v>
      </c>
      <c r="K24" s="6">
        <f t="shared" si="11"/>
        <v>1.016833373993657</v>
      </c>
      <c r="L24" s="6">
        <f t="shared" si="12"/>
        <v>4.7055371638103125</v>
      </c>
      <c r="M24" s="6">
        <f t="shared" si="13"/>
        <v>0.60039829436504677</v>
      </c>
      <c r="N24" s="23">
        <v>44.8</v>
      </c>
      <c r="O24" s="6">
        <f t="shared" si="14"/>
        <v>0.39315318077967354</v>
      </c>
      <c r="P24" s="6">
        <f t="shared" si="15"/>
        <v>27.655073226751995</v>
      </c>
      <c r="Q24" s="9"/>
      <c r="R24" s="8"/>
      <c r="S24" s="8"/>
      <c r="T24" s="8"/>
      <c r="U24" s="8"/>
      <c r="V24" s="8"/>
      <c r="W24" s="8"/>
      <c r="X24" s="8"/>
    </row>
    <row r="25" spans="1:24" ht="12.3" customHeight="1" x14ac:dyDescent="0.25">
      <c r="A25" s="13"/>
      <c r="B25" s="13"/>
      <c r="C25" s="13">
        <v>4.5</v>
      </c>
      <c r="D25" s="19">
        <v>7.7510000000000003</v>
      </c>
      <c r="E25" s="19">
        <v>4.5060000000000002</v>
      </c>
      <c r="F25" s="4">
        <f t="shared" ref="F25:F55" si="16">SQRT(D25*D25+E25*E25)</f>
        <v>8.9656029914334265</v>
      </c>
      <c r="G25" s="4">
        <f t="shared" ref="G25:G55" si="17">ATAN(D25/E25)*180/3.1415927</f>
        <v>59.828663285509499</v>
      </c>
      <c r="H25" s="19">
        <v>3.0390000000000001</v>
      </c>
      <c r="I25" s="19">
        <v>3.9470000000000001</v>
      </c>
      <c r="J25" s="4">
        <f t="shared" ref="J25:J55" si="18">H25/D25</f>
        <v>0.39207844149142046</v>
      </c>
      <c r="K25" s="4">
        <f t="shared" ref="K25:K55" si="19">I25/E25</f>
        <v>0.87594318686196182</v>
      </c>
      <c r="L25" s="4">
        <f t="shared" ref="L25:L55" si="20">SQRT(H25*H25+I25*I25)</f>
        <v>4.9813983980404535</v>
      </c>
      <c r="M25" s="4">
        <f t="shared" ref="M25:M55" si="21">L25/F25</f>
        <v>0.55561219951409246</v>
      </c>
      <c r="N25" s="22">
        <v>51.3</v>
      </c>
      <c r="O25" s="4">
        <f t="shared" ref="O25:O55" si="22">(H25*H25+I25*I25+0.001*N25*N25)/(D25*D25+E25*E25)</f>
        <v>0.34144469366955699</v>
      </c>
      <c r="P25" s="4">
        <f t="shared" ref="P25:P55" si="23">ATAN(H25/I25)*180/3.1414927</f>
        <v>37.595735768542355</v>
      </c>
      <c r="Q25" s="9"/>
      <c r="R25" s="8"/>
      <c r="S25" s="8"/>
      <c r="T25" s="8"/>
      <c r="U25" s="8"/>
      <c r="V25" s="8"/>
      <c r="W25" s="8"/>
      <c r="X25" s="8"/>
    </row>
    <row r="26" spans="1:24" ht="12.3" customHeight="1" x14ac:dyDescent="0.25">
      <c r="A26" s="13"/>
      <c r="B26" s="13"/>
      <c r="C26" s="13"/>
      <c r="D26" s="19">
        <v>7.4569999999999999</v>
      </c>
      <c r="E26" s="19">
        <v>4.9210000000000003</v>
      </c>
      <c r="F26" s="4">
        <f t="shared" si="16"/>
        <v>8.9343768669113128</v>
      </c>
      <c r="G26" s="4">
        <f t="shared" si="17"/>
        <v>56.57850641668044</v>
      </c>
      <c r="H26" s="19">
        <v>3.177</v>
      </c>
      <c r="I26" s="19">
        <v>4.0739999999999998</v>
      </c>
      <c r="J26" s="4">
        <f t="shared" si="18"/>
        <v>0.42604264449510526</v>
      </c>
      <c r="K26" s="4">
        <f t="shared" si="19"/>
        <v>0.8278805120910383</v>
      </c>
      <c r="L26" s="4">
        <f t="shared" si="20"/>
        <v>5.1663144503601401</v>
      </c>
      <c r="M26" s="4">
        <f t="shared" si="21"/>
        <v>0.57825123422918434</v>
      </c>
      <c r="N26" s="22">
        <v>65.8</v>
      </c>
      <c r="O26" s="4">
        <f t="shared" si="22"/>
        <v>0.38861493585377366</v>
      </c>
      <c r="P26" s="4">
        <f t="shared" si="23"/>
        <v>37.949142091402116</v>
      </c>
      <c r="Q26" s="9"/>
      <c r="R26" s="8"/>
      <c r="S26" s="8"/>
      <c r="T26" s="8"/>
      <c r="U26" s="8"/>
      <c r="V26" s="8"/>
      <c r="W26" s="8"/>
      <c r="X26" s="8"/>
    </row>
    <row r="27" spans="1:24" ht="12.3" customHeight="1" x14ac:dyDescent="0.25">
      <c r="A27" s="13"/>
      <c r="B27" s="13"/>
      <c r="C27" s="13"/>
      <c r="D27" s="19">
        <v>7.9009999999999998</v>
      </c>
      <c r="E27" s="19">
        <v>4.8630000000000004</v>
      </c>
      <c r="F27" s="4">
        <f t="shared" si="16"/>
        <v>9.2776381692756278</v>
      </c>
      <c r="G27" s="4">
        <f t="shared" si="17"/>
        <v>58.388046482180258</v>
      </c>
      <c r="H27" s="19">
        <v>2.718</v>
      </c>
      <c r="I27" s="19">
        <v>4.5369999999999999</v>
      </c>
      <c r="J27" s="4">
        <f t="shared" si="18"/>
        <v>0.34400708771041638</v>
      </c>
      <c r="K27" s="4">
        <f t="shared" si="19"/>
        <v>0.93296319144560957</v>
      </c>
      <c r="L27" s="4">
        <f t="shared" si="20"/>
        <v>5.2888460934309665</v>
      </c>
      <c r="M27" s="4">
        <f t="shared" si="21"/>
        <v>0.57006384566126111</v>
      </c>
      <c r="N27" s="22">
        <v>59.2</v>
      </c>
      <c r="O27" s="4">
        <f t="shared" si="22"/>
        <v>0.36568911119741865</v>
      </c>
      <c r="P27" s="4">
        <f t="shared" si="23"/>
        <v>30.925724576668458</v>
      </c>
      <c r="Q27" s="9"/>
      <c r="R27" s="8"/>
      <c r="S27" s="8"/>
      <c r="T27" s="8"/>
      <c r="U27" s="8"/>
      <c r="V27" s="8"/>
      <c r="W27" s="8"/>
      <c r="X27" s="8"/>
    </row>
    <row r="28" spans="1:24" ht="12.3" customHeight="1" x14ac:dyDescent="0.25">
      <c r="A28" s="13"/>
      <c r="B28" s="12">
        <v>45</v>
      </c>
      <c r="C28" s="12">
        <v>2.5</v>
      </c>
      <c r="D28" s="18">
        <v>3.992</v>
      </c>
      <c r="E28" s="18">
        <v>4.7080000000000002</v>
      </c>
      <c r="F28" s="5">
        <f t="shared" si="16"/>
        <v>6.1726273174394715</v>
      </c>
      <c r="G28" s="5">
        <f t="shared" si="17"/>
        <v>40.295225460203888</v>
      </c>
      <c r="H28" s="18">
        <v>2.141</v>
      </c>
      <c r="I28" s="18">
        <v>3.879</v>
      </c>
      <c r="J28" s="5">
        <f t="shared" si="18"/>
        <v>0.53632264529058116</v>
      </c>
      <c r="K28" s="5">
        <f t="shared" si="19"/>
        <v>0.82391673746813932</v>
      </c>
      <c r="L28" s="5">
        <f t="shared" si="20"/>
        <v>4.4306344918081431</v>
      </c>
      <c r="M28" s="5">
        <f t="shared" si="21"/>
        <v>0.71778746131170257</v>
      </c>
      <c r="N28" s="21">
        <v>42.6</v>
      </c>
      <c r="O28" s="5">
        <f t="shared" si="22"/>
        <v>0.56284867551073281</v>
      </c>
      <c r="P28" s="5">
        <f t="shared" si="23"/>
        <v>28.897262148043119</v>
      </c>
      <c r="Q28" s="9"/>
      <c r="R28" s="8"/>
      <c r="S28" s="8"/>
      <c r="T28" s="8"/>
      <c r="U28" s="8"/>
      <c r="V28" s="8"/>
      <c r="W28" s="8"/>
      <c r="X28" s="8"/>
    </row>
    <row r="29" spans="1:24" ht="12.3" customHeight="1" x14ac:dyDescent="0.25">
      <c r="A29" s="13"/>
      <c r="B29" s="13"/>
      <c r="C29" s="13"/>
      <c r="D29" s="19">
        <v>4.234</v>
      </c>
      <c r="E29" s="19">
        <v>5.1289999999999996</v>
      </c>
      <c r="F29" s="4">
        <f t="shared" si="16"/>
        <v>6.6508192728415043</v>
      </c>
      <c r="G29" s="4">
        <f t="shared" si="17"/>
        <v>39.539742235686681</v>
      </c>
      <c r="H29" s="19">
        <v>2.5619999999999998</v>
      </c>
      <c r="I29" s="19">
        <v>3.8519999999999999</v>
      </c>
      <c r="J29" s="4">
        <f t="shared" si="18"/>
        <v>0.60510155880963623</v>
      </c>
      <c r="K29" s="4">
        <f t="shared" si="19"/>
        <v>0.75102359134334185</v>
      </c>
      <c r="L29" s="4">
        <f t="shared" si="20"/>
        <v>4.6262023302056301</v>
      </c>
      <c r="M29" s="4">
        <f t="shared" si="21"/>
        <v>0.69558382816033515</v>
      </c>
      <c r="N29" s="22">
        <v>53.7</v>
      </c>
      <c r="O29" s="4">
        <f t="shared" si="22"/>
        <v>0.54902945844290463</v>
      </c>
      <c r="P29" s="4">
        <f t="shared" si="23"/>
        <v>33.629307529394282</v>
      </c>
      <c r="Q29" s="9"/>
      <c r="R29" s="8"/>
      <c r="S29" s="8"/>
      <c r="T29" s="8"/>
      <c r="U29" s="8"/>
      <c r="V29" s="8"/>
      <c r="W29" s="8"/>
      <c r="X29" s="8"/>
    </row>
    <row r="30" spans="1:24" ht="12.3" customHeight="1" x14ac:dyDescent="0.25">
      <c r="A30" s="13"/>
      <c r="B30" s="13"/>
      <c r="C30" s="13"/>
      <c r="D30" s="19">
        <v>4.1239999999999997</v>
      </c>
      <c r="E30" s="19">
        <v>4.8310000000000004</v>
      </c>
      <c r="F30" s="4">
        <f t="shared" si="16"/>
        <v>6.3518451649894621</v>
      </c>
      <c r="G30" s="4">
        <f t="shared" si="17"/>
        <v>40.485843613479382</v>
      </c>
      <c r="H30" s="19">
        <v>2.04</v>
      </c>
      <c r="I30" s="19">
        <v>4.6280000000000001</v>
      </c>
      <c r="J30" s="4">
        <f t="shared" si="18"/>
        <v>0.49466537342386036</v>
      </c>
      <c r="K30" s="4">
        <f t="shared" si="19"/>
        <v>0.95797971434485607</v>
      </c>
      <c r="L30" s="4">
        <f t="shared" si="20"/>
        <v>5.0576658648036448</v>
      </c>
      <c r="M30" s="4">
        <f t="shared" si="21"/>
        <v>0.79625144086962885</v>
      </c>
      <c r="N30" s="22">
        <v>39.799999999999997</v>
      </c>
      <c r="O30" s="4">
        <f t="shared" si="22"/>
        <v>0.67327780737872056</v>
      </c>
      <c r="P30" s="4">
        <f t="shared" si="23"/>
        <v>23.788409819251068</v>
      </c>
      <c r="Q30" s="9"/>
      <c r="R30" s="8"/>
      <c r="S30" s="8"/>
      <c r="T30" s="8"/>
      <c r="U30" s="8"/>
      <c r="V30" s="8"/>
      <c r="W30" s="8"/>
      <c r="X30" s="8"/>
    </row>
    <row r="31" spans="1:24" ht="12.3" customHeight="1" x14ac:dyDescent="0.25">
      <c r="A31" s="13"/>
      <c r="B31" s="13"/>
      <c r="C31" s="13"/>
      <c r="D31" s="19">
        <v>3.9140000000000001</v>
      </c>
      <c r="E31" s="19">
        <v>5.1280000000000001</v>
      </c>
      <c r="F31" s="4">
        <f t="shared" si="16"/>
        <v>6.4510293752237713</v>
      </c>
      <c r="G31" s="4">
        <f t="shared" si="17"/>
        <v>37.353064533912857</v>
      </c>
      <c r="H31" s="19">
        <v>1.952</v>
      </c>
      <c r="I31" s="19">
        <v>3.7389999999999999</v>
      </c>
      <c r="J31" s="4">
        <f t="shared" si="18"/>
        <v>0.49872253449156873</v>
      </c>
      <c r="K31" s="4">
        <f t="shared" si="19"/>
        <v>0.72913416536661457</v>
      </c>
      <c r="L31" s="4">
        <f t="shared" si="20"/>
        <v>4.21786972297628</v>
      </c>
      <c r="M31" s="4">
        <f t="shared" si="21"/>
        <v>0.65382894382339907</v>
      </c>
      <c r="N31" s="22">
        <v>46.4</v>
      </c>
      <c r="O31" s="4">
        <f t="shared" si="22"/>
        <v>0.47922650975182968</v>
      </c>
      <c r="P31" s="4">
        <f t="shared" si="23"/>
        <v>27.568350250303261</v>
      </c>
      <c r="Q31" s="9"/>
      <c r="R31" s="8"/>
      <c r="S31" s="8"/>
      <c r="T31" s="8"/>
      <c r="U31" s="8"/>
      <c r="V31" s="8"/>
      <c r="W31" s="8"/>
      <c r="X31" s="8"/>
    </row>
    <row r="32" spans="1:24" ht="12.3" customHeight="1" x14ac:dyDescent="0.25">
      <c r="A32" s="13"/>
      <c r="B32" s="13"/>
      <c r="C32" s="12">
        <v>3.5</v>
      </c>
      <c r="D32" s="18">
        <v>4.95</v>
      </c>
      <c r="E32" s="18">
        <v>5.91</v>
      </c>
      <c r="F32" s="5">
        <f t="shared" si="16"/>
        <v>7.7091244639063907</v>
      </c>
      <c r="G32" s="5">
        <f t="shared" si="17"/>
        <v>39.948310066088077</v>
      </c>
      <c r="H32" s="18">
        <v>2.7229999999999999</v>
      </c>
      <c r="I32" s="18">
        <v>4.468</v>
      </c>
      <c r="J32" s="5">
        <f t="shared" si="18"/>
        <v>0.55010101010101009</v>
      </c>
      <c r="K32" s="5">
        <f t="shared" si="19"/>
        <v>0.75600676818950929</v>
      </c>
      <c r="L32" s="5">
        <f t="shared" si="20"/>
        <v>5.2323754643565099</v>
      </c>
      <c r="M32" s="5">
        <f t="shared" si="21"/>
        <v>0.67872499514752227</v>
      </c>
      <c r="N32" s="21">
        <v>58</v>
      </c>
      <c r="O32" s="5">
        <f t="shared" si="22"/>
        <v>0.51727145611856518</v>
      </c>
      <c r="P32" s="5">
        <f t="shared" si="23"/>
        <v>31.361005155858987</v>
      </c>
      <c r="Q32" s="9"/>
      <c r="R32" s="8"/>
      <c r="S32" s="8"/>
      <c r="T32" s="8"/>
      <c r="U32" s="8"/>
      <c r="V32" s="8"/>
      <c r="W32" s="8"/>
      <c r="X32" s="8"/>
    </row>
    <row r="33" spans="1:24" ht="12.3" customHeight="1" x14ac:dyDescent="0.25">
      <c r="A33" s="13"/>
      <c r="B33" s="13"/>
      <c r="C33" s="13"/>
      <c r="D33" s="19">
        <v>4.7880000000000003</v>
      </c>
      <c r="E33" s="19">
        <v>5.9279999999999999</v>
      </c>
      <c r="F33" s="4">
        <f t="shared" si="16"/>
        <v>7.6201133849831928</v>
      </c>
      <c r="G33" s="4">
        <f t="shared" si="17"/>
        <v>38.927543017722421</v>
      </c>
      <c r="H33" s="19">
        <v>2.4060000000000001</v>
      </c>
      <c r="I33" s="19">
        <v>5.258</v>
      </c>
      <c r="J33" s="4">
        <f t="shared" si="18"/>
        <v>0.50250626566416046</v>
      </c>
      <c r="K33" s="4">
        <f t="shared" si="19"/>
        <v>0.88697705802968962</v>
      </c>
      <c r="L33" s="4">
        <f t="shared" si="20"/>
        <v>5.7823351684246047</v>
      </c>
      <c r="M33" s="4">
        <f t="shared" si="21"/>
        <v>0.7588253450164848</v>
      </c>
      <c r="N33" s="22">
        <v>53.2</v>
      </c>
      <c r="O33" s="4">
        <f t="shared" si="22"/>
        <v>0.62455757339287377</v>
      </c>
      <c r="P33" s="4">
        <f t="shared" si="23"/>
        <v>24.589066931490738</v>
      </c>
      <c r="Q33" s="9"/>
      <c r="R33" s="8"/>
      <c r="S33" s="8"/>
      <c r="T33" s="8"/>
      <c r="U33" s="8"/>
      <c r="V33" s="8"/>
      <c r="W33" s="8"/>
      <c r="X33" s="8"/>
    </row>
    <row r="34" spans="1:24" ht="12.3" customHeight="1" x14ac:dyDescent="0.25">
      <c r="A34" s="13"/>
      <c r="B34" s="13"/>
      <c r="C34" s="14"/>
      <c r="D34" s="20">
        <v>4.8620000000000001</v>
      </c>
      <c r="E34" s="20">
        <v>6.1470000000000002</v>
      </c>
      <c r="F34" s="6">
        <f t="shared" si="16"/>
        <v>7.8373881491221296</v>
      </c>
      <c r="G34" s="6">
        <f t="shared" si="17"/>
        <v>38.342408094782591</v>
      </c>
      <c r="H34" s="20">
        <v>2.403</v>
      </c>
      <c r="I34" s="20">
        <v>4.2480000000000002</v>
      </c>
      <c r="J34" s="6">
        <f t="shared" si="18"/>
        <v>0.49424105306458249</v>
      </c>
      <c r="K34" s="6">
        <f t="shared" si="19"/>
        <v>0.69106881405563692</v>
      </c>
      <c r="L34" s="6">
        <f t="shared" si="20"/>
        <v>4.8805648238702863</v>
      </c>
      <c r="M34" s="6">
        <f t="shared" si="21"/>
        <v>0.62272848186254004</v>
      </c>
      <c r="N34" s="23">
        <v>51.6</v>
      </c>
      <c r="O34" s="6">
        <f t="shared" si="22"/>
        <v>0.43113752714239989</v>
      </c>
      <c r="P34" s="6">
        <f t="shared" si="23"/>
        <v>29.496823214881466</v>
      </c>
      <c r="Q34" s="9"/>
      <c r="R34" s="8"/>
      <c r="S34" s="8"/>
      <c r="T34" s="8"/>
      <c r="U34" s="8"/>
      <c r="V34" s="8"/>
      <c r="W34" s="8"/>
      <c r="X34" s="8"/>
    </row>
    <row r="35" spans="1:24" ht="12.3" customHeight="1" x14ac:dyDescent="0.25">
      <c r="A35" s="13"/>
      <c r="B35" s="13"/>
      <c r="C35" s="13">
        <v>4.5</v>
      </c>
      <c r="D35" s="19">
        <v>5.5919999999999996</v>
      </c>
      <c r="E35" s="19">
        <v>6.66</v>
      </c>
      <c r="F35" s="4">
        <f t="shared" si="16"/>
        <v>8.6963247409466025</v>
      </c>
      <c r="G35" s="4">
        <f t="shared" si="17"/>
        <v>40.018151039725346</v>
      </c>
      <c r="H35" s="19">
        <v>2.6960000000000002</v>
      </c>
      <c r="I35" s="19">
        <v>4.6820000000000004</v>
      </c>
      <c r="J35" s="4">
        <f t="shared" si="18"/>
        <v>0.48211731044349077</v>
      </c>
      <c r="K35" s="4">
        <f t="shared" si="19"/>
        <v>0.703003003003003</v>
      </c>
      <c r="L35" s="4">
        <f t="shared" si="20"/>
        <v>5.4027344928286087</v>
      </c>
      <c r="M35" s="4">
        <f t="shared" si="21"/>
        <v>0.62126641469468824</v>
      </c>
      <c r="N35" s="22">
        <v>67.599999999999994</v>
      </c>
      <c r="O35" s="4">
        <f t="shared" si="22"/>
        <v>0.44639768638494798</v>
      </c>
      <c r="P35" s="4">
        <f t="shared" si="23"/>
        <v>29.935249265617131</v>
      </c>
      <c r="Q35" s="9"/>
      <c r="R35" s="8"/>
      <c r="S35" s="8"/>
      <c r="T35" s="8"/>
      <c r="U35" s="8"/>
      <c r="V35" s="8"/>
      <c r="W35" s="8"/>
      <c r="X35" s="8"/>
    </row>
    <row r="36" spans="1:24" ht="12.3" customHeight="1" x14ac:dyDescent="0.25">
      <c r="A36" s="13"/>
      <c r="B36" s="13"/>
      <c r="C36" s="13"/>
      <c r="D36" s="19">
        <v>5.6980000000000004</v>
      </c>
      <c r="E36" s="19">
        <v>6.843</v>
      </c>
      <c r="F36" s="4">
        <f t="shared" si="16"/>
        <v>8.9047095966123457</v>
      </c>
      <c r="G36" s="4">
        <f t="shared" si="17"/>
        <v>39.783327075998081</v>
      </c>
      <c r="H36" s="19">
        <v>3.722</v>
      </c>
      <c r="I36" s="19">
        <v>4.5090000000000003</v>
      </c>
      <c r="J36" s="4">
        <f t="shared" si="18"/>
        <v>0.6532116532116532</v>
      </c>
      <c r="K36" s="4">
        <f t="shared" si="19"/>
        <v>0.6589215256466463</v>
      </c>
      <c r="L36" s="4">
        <f t="shared" si="20"/>
        <v>5.8467396897758332</v>
      </c>
      <c r="M36" s="4">
        <f t="shared" si="21"/>
        <v>0.65658959748672008</v>
      </c>
      <c r="N36" s="22">
        <v>58.2</v>
      </c>
      <c r="O36" s="4">
        <f t="shared" si="22"/>
        <v>0.47382746049684338</v>
      </c>
      <c r="P36" s="4">
        <f t="shared" si="23"/>
        <v>39.539574525339305</v>
      </c>
      <c r="Q36" s="9"/>
      <c r="R36" s="8"/>
      <c r="S36" s="8"/>
      <c r="T36" s="8"/>
      <c r="U36" s="8"/>
      <c r="V36" s="8"/>
      <c r="W36" s="8"/>
      <c r="X36" s="8"/>
    </row>
    <row r="37" spans="1:24" ht="12.3" customHeight="1" x14ac:dyDescent="0.25">
      <c r="A37" s="13"/>
      <c r="B37" s="14"/>
      <c r="C37" s="14"/>
      <c r="D37" s="20">
        <v>5.5229999999999997</v>
      </c>
      <c r="E37" s="20">
        <v>6.694</v>
      </c>
      <c r="F37" s="6">
        <f t="shared" si="16"/>
        <v>8.6783157928252415</v>
      </c>
      <c r="G37" s="6">
        <f t="shared" si="17"/>
        <v>39.524922421693439</v>
      </c>
      <c r="H37" s="20">
        <v>3.3420000000000001</v>
      </c>
      <c r="I37" s="20">
        <v>5.3490000000000002</v>
      </c>
      <c r="J37" s="6">
        <f t="shared" si="18"/>
        <v>0.60510592069527436</v>
      </c>
      <c r="K37" s="6">
        <f t="shared" si="19"/>
        <v>0.79907379743053486</v>
      </c>
      <c r="L37" s="6">
        <f t="shared" si="20"/>
        <v>6.3071994577625343</v>
      </c>
      <c r="M37" s="6">
        <f t="shared" si="21"/>
        <v>0.72677690099465875</v>
      </c>
      <c r="N37" s="23">
        <v>54.1</v>
      </c>
      <c r="O37" s="6">
        <f t="shared" si="22"/>
        <v>0.5670665281428553</v>
      </c>
      <c r="P37" s="6">
        <f t="shared" si="23"/>
        <v>31.997734957796151</v>
      </c>
      <c r="Q37" s="9"/>
      <c r="R37" s="8"/>
      <c r="S37" s="8"/>
      <c r="T37" s="8"/>
      <c r="U37" s="8"/>
      <c r="V37" s="8"/>
      <c r="W37" s="8"/>
      <c r="X37" s="8"/>
    </row>
    <row r="38" spans="1:24" ht="12.3" customHeight="1" x14ac:dyDescent="0.25">
      <c r="A38" s="13"/>
      <c r="B38" s="13">
        <v>60</v>
      </c>
      <c r="C38" s="13">
        <v>2.5</v>
      </c>
      <c r="D38" s="19">
        <v>2.52</v>
      </c>
      <c r="E38" s="19">
        <v>5.7859999999999996</v>
      </c>
      <c r="F38" s="4">
        <f t="shared" si="16"/>
        <v>6.3109584058207826</v>
      </c>
      <c r="G38" s="4">
        <f t="shared" si="17"/>
        <v>23.534764782332267</v>
      </c>
      <c r="H38" s="19">
        <v>2.0739999999999998</v>
      </c>
      <c r="I38" s="19">
        <v>3.7549999999999999</v>
      </c>
      <c r="J38" s="4">
        <f t="shared" si="18"/>
        <v>0.82301587301587298</v>
      </c>
      <c r="K38" s="4">
        <f t="shared" si="19"/>
        <v>0.64898029726927065</v>
      </c>
      <c r="L38" s="4">
        <f t="shared" si="20"/>
        <v>4.2896970755520716</v>
      </c>
      <c r="M38" s="4">
        <f t="shared" si="21"/>
        <v>0.6797219692646933</v>
      </c>
      <c r="N38" s="22">
        <v>66.8</v>
      </c>
      <c r="O38" s="4">
        <f t="shared" si="22"/>
        <v>0.57405916652614641</v>
      </c>
      <c r="P38" s="4">
        <f t="shared" si="23"/>
        <v>28.914117328239424</v>
      </c>
      <c r="Q38" s="9"/>
      <c r="R38" s="8"/>
      <c r="S38" s="8"/>
      <c r="T38" s="8"/>
      <c r="U38" s="8"/>
      <c r="V38" s="8"/>
      <c r="W38" s="8"/>
      <c r="X38" s="8"/>
    </row>
    <row r="39" spans="1:24" ht="12.3" customHeight="1" x14ac:dyDescent="0.25">
      <c r="A39" s="13"/>
      <c r="B39" s="13"/>
      <c r="C39" s="13"/>
      <c r="D39" s="19">
        <v>2.8679999999999999</v>
      </c>
      <c r="E39" s="19">
        <v>5.7569999999999997</v>
      </c>
      <c r="F39" s="4">
        <f t="shared" si="16"/>
        <v>6.4318327870055825</v>
      </c>
      <c r="G39" s="4">
        <f t="shared" si="17"/>
        <v>26.481389924054852</v>
      </c>
      <c r="H39" s="19">
        <v>2.23</v>
      </c>
      <c r="I39" s="19">
        <v>4.22</v>
      </c>
      <c r="J39" s="4">
        <f t="shared" si="18"/>
        <v>0.77754532775453278</v>
      </c>
      <c r="K39" s="4">
        <f t="shared" si="19"/>
        <v>0.73302067048810149</v>
      </c>
      <c r="L39" s="4">
        <f t="shared" si="20"/>
        <v>4.7729760108343307</v>
      </c>
      <c r="M39" s="4">
        <f t="shared" si="21"/>
        <v>0.74208645791869965</v>
      </c>
      <c r="N39" s="22">
        <v>59.4</v>
      </c>
      <c r="O39" s="4">
        <f t="shared" si="22"/>
        <v>0.63598334896238495</v>
      </c>
      <c r="P39" s="4">
        <f t="shared" si="23"/>
        <v>27.854472429793322</v>
      </c>
      <c r="Q39" s="9"/>
      <c r="R39" s="8"/>
      <c r="S39" s="8"/>
      <c r="T39" s="8"/>
      <c r="U39" s="8"/>
      <c r="V39" s="8"/>
      <c r="W39" s="8"/>
      <c r="X39" s="8"/>
    </row>
    <row r="40" spans="1:24" ht="12.3" customHeight="1" x14ac:dyDescent="0.25">
      <c r="A40" s="13"/>
      <c r="B40" s="13"/>
      <c r="C40" s="13"/>
      <c r="D40" s="19">
        <v>2.8919999999999999</v>
      </c>
      <c r="E40" s="19">
        <v>6.1539999999999999</v>
      </c>
      <c r="F40" s="4">
        <f t="shared" si="16"/>
        <v>6.7996602856319228</v>
      </c>
      <c r="G40" s="4">
        <f t="shared" si="17"/>
        <v>25.170626282236626</v>
      </c>
      <c r="H40" s="19">
        <v>1.9510000000000001</v>
      </c>
      <c r="I40" s="19">
        <v>4.234</v>
      </c>
      <c r="J40" s="4">
        <f t="shared" si="18"/>
        <v>0.67461964038727529</v>
      </c>
      <c r="K40" s="4">
        <f t="shared" si="19"/>
        <v>0.68800779980500493</v>
      </c>
      <c r="L40" s="4">
        <f t="shared" si="20"/>
        <v>4.6618834176757362</v>
      </c>
      <c r="M40" s="4">
        <f t="shared" si="21"/>
        <v>0.6856053423031393</v>
      </c>
      <c r="N40" s="22">
        <v>61.7</v>
      </c>
      <c r="O40" s="4">
        <f t="shared" si="22"/>
        <v>0.55239184797442997</v>
      </c>
      <c r="P40" s="4">
        <f t="shared" si="23"/>
        <v>24.740733762022508</v>
      </c>
      <c r="Q40" s="9"/>
      <c r="R40" s="8"/>
      <c r="S40" s="8"/>
      <c r="T40" s="8"/>
      <c r="U40" s="8"/>
      <c r="V40" s="8"/>
      <c r="W40" s="8"/>
      <c r="X40" s="8"/>
    </row>
    <row r="41" spans="1:24" ht="12.3" customHeight="1" x14ac:dyDescent="0.25">
      <c r="A41" s="13"/>
      <c r="B41" s="13"/>
      <c r="C41" s="12">
        <v>3.5</v>
      </c>
      <c r="D41" s="18">
        <v>3.3820000000000001</v>
      </c>
      <c r="E41" s="18">
        <v>7.3860000000000001</v>
      </c>
      <c r="F41" s="5">
        <f t="shared" si="16"/>
        <v>8.1234795500450421</v>
      </c>
      <c r="G41" s="5">
        <f t="shared" si="17"/>
        <v>24.602726291702783</v>
      </c>
      <c r="H41" s="18">
        <v>2.7970000000000002</v>
      </c>
      <c r="I41" s="18">
        <v>6.3230000000000004</v>
      </c>
      <c r="J41" s="5">
        <f t="shared" si="18"/>
        <v>0.82702542874039031</v>
      </c>
      <c r="K41" s="5">
        <f t="shared" si="19"/>
        <v>0.85607906850798809</v>
      </c>
      <c r="L41" s="5">
        <f t="shared" si="20"/>
        <v>6.9140102690117553</v>
      </c>
      <c r="M41" s="5">
        <f t="shared" si="21"/>
        <v>0.85111438102572923</v>
      </c>
      <c r="N41" s="21">
        <v>62.4</v>
      </c>
      <c r="O41" s="5">
        <f t="shared" si="22"/>
        <v>0.78340017081137836</v>
      </c>
      <c r="P41" s="5">
        <f t="shared" si="23"/>
        <v>23.863120580881091</v>
      </c>
      <c r="Q41" s="9"/>
      <c r="R41" s="8"/>
      <c r="S41" s="8"/>
      <c r="T41" s="8"/>
      <c r="U41" s="8"/>
      <c r="V41" s="8"/>
      <c r="W41" s="8"/>
      <c r="X41" s="8"/>
    </row>
    <row r="42" spans="1:24" ht="12.3" customHeight="1" x14ac:dyDescent="0.25">
      <c r="A42" s="13"/>
      <c r="B42" s="13"/>
      <c r="C42" s="13"/>
      <c r="D42" s="19">
        <v>3.464</v>
      </c>
      <c r="E42" s="19">
        <v>7.1520000000000001</v>
      </c>
      <c r="F42" s="4">
        <f t="shared" si="16"/>
        <v>7.9467225948814901</v>
      </c>
      <c r="G42" s="4">
        <f t="shared" si="17"/>
        <v>25.842764959012595</v>
      </c>
      <c r="H42" s="19">
        <v>2.7130000000000001</v>
      </c>
      <c r="I42" s="19">
        <v>4.8280000000000003</v>
      </c>
      <c r="J42" s="4">
        <f t="shared" si="18"/>
        <v>0.78319861431870674</v>
      </c>
      <c r="K42" s="4">
        <f t="shared" si="19"/>
        <v>0.67505592841163309</v>
      </c>
      <c r="L42" s="4">
        <f t="shared" si="20"/>
        <v>5.5380459550278207</v>
      </c>
      <c r="M42" s="4">
        <f t="shared" si="21"/>
        <v>0.69689685136296242</v>
      </c>
      <c r="N42" s="22">
        <v>81.3</v>
      </c>
      <c r="O42" s="4">
        <f t="shared" si="22"/>
        <v>0.59033106678659208</v>
      </c>
      <c r="P42" s="4">
        <f t="shared" si="23"/>
        <v>29.333889569234248</v>
      </c>
      <c r="Q42" s="9"/>
      <c r="R42" s="8"/>
      <c r="S42" s="8"/>
      <c r="T42" s="8"/>
      <c r="U42" s="8"/>
      <c r="V42" s="8"/>
      <c r="W42" s="8"/>
      <c r="X42" s="8"/>
    </row>
    <row r="43" spans="1:24" ht="12.3" customHeight="1" x14ac:dyDescent="0.25">
      <c r="A43" s="13"/>
      <c r="B43" s="13"/>
      <c r="C43" s="14"/>
      <c r="D43" s="20">
        <v>3.4940000000000002</v>
      </c>
      <c r="E43" s="20">
        <v>6.91</v>
      </c>
      <c r="F43" s="6">
        <f t="shared" si="16"/>
        <v>7.7431347657134317</v>
      </c>
      <c r="G43" s="6">
        <f t="shared" si="17"/>
        <v>26.823167944319049</v>
      </c>
      <c r="H43" s="20">
        <v>3.613</v>
      </c>
      <c r="I43" s="20">
        <v>3.8490000000000002</v>
      </c>
      <c r="J43" s="6">
        <f t="shared" si="18"/>
        <v>1.0340583858042358</v>
      </c>
      <c r="K43" s="6">
        <f t="shared" si="19"/>
        <v>0.55701881331403769</v>
      </c>
      <c r="L43" s="6">
        <f t="shared" si="20"/>
        <v>5.2790690467164758</v>
      </c>
      <c r="M43" s="6">
        <f t="shared" si="21"/>
        <v>0.68177414011856952</v>
      </c>
      <c r="N43" s="23">
        <v>75.400000000000006</v>
      </c>
      <c r="O43" s="6">
        <f t="shared" si="22"/>
        <v>0.55963796599567395</v>
      </c>
      <c r="P43" s="6">
        <f t="shared" si="23"/>
        <v>43.189889520422021</v>
      </c>
      <c r="Q43" s="9"/>
      <c r="R43" s="8"/>
      <c r="S43" s="8"/>
      <c r="T43" s="8"/>
      <c r="U43" s="8"/>
      <c r="V43" s="8"/>
      <c r="W43" s="8"/>
      <c r="X43" s="8"/>
    </row>
    <row r="44" spans="1:24" ht="12.3" customHeight="1" x14ac:dyDescent="0.25">
      <c r="A44" s="13"/>
      <c r="B44" s="13"/>
      <c r="C44" s="13">
        <v>4.5</v>
      </c>
      <c r="D44" s="19">
        <v>4.3840000000000003</v>
      </c>
      <c r="E44" s="19">
        <v>7.8319999999999999</v>
      </c>
      <c r="F44" s="4">
        <f t="shared" si="16"/>
        <v>8.9755044426483348</v>
      </c>
      <c r="G44" s="4">
        <f t="shared" si="17"/>
        <v>29.238132070881854</v>
      </c>
      <c r="H44" s="19">
        <v>2.016</v>
      </c>
      <c r="I44" s="19">
        <v>5.6630000000000003</v>
      </c>
      <c r="J44" s="4">
        <f t="shared" si="18"/>
        <v>0.45985401459854014</v>
      </c>
      <c r="K44" s="4">
        <f t="shared" si="19"/>
        <v>0.72305924412665989</v>
      </c>
      <c r="L44" s="4">
        <f t="shared" si="20"/>
        <v>6.0111417384719852</v>
      </c>
      <c r="M44" s="4">
        <f t="shared" si="21"/>
        <v>0.66972745397007716</v>
      </c>
      <c r="N44" s="22">
        <v>64.3</v>
      </c>
      <c r="O44" s="4">
        <f t="shared" si="22"/>
        <v>0.49985693835923878</v>
      </c>
      <c r="P44" s="4">
        <f t="shared" si="23"/>
        <v>19.596101544366082</v>
      </c>
      <c r="Q44" s="9"/>
      <c r="R44" s="8"/>
      <c r="S44" s="8"/>
      <c r="T44" s="8"/>
      <c r="U44" s="8"/>
      <c r="V44" s="8"/>
      <c r="W44" s="8"/>
      <c r="X44" s="8"/>
    </row>
    <row r="45" spans="1:24" ht="12.3" customHeight="1" x14ac:dyDescent="0.25">
      <c r="A45" s="13"/>
      <c r="B45" s="13"/>
      <c r="C45" s="13"/>
      <c r="D45" s="19">
        <v>3.81</v>
      </c>
      <c r="E45" s="19">
        <v>7.9969999999999999</v>
      </c>
      <c r="F45" s="4">
        <f t="shared" si="16"/>
        <v>8.8582226772643278</v>
      </c>
      <c r="G45" s="4">
        <f t="shared" si="17"/>
        <v>25.474468081590604</v>
      </c>
      <c r="H45" s="19">
        <v>2.9129999999999998</v>
      </c>
      <c r="I45" s="19">
        <v>5.3739999999999997</v>
      </c>
      <c r="J45" s="4">
        <f t="shared" si="18"/>
        <v>0.76456692913385815</v>
      </c>
      <c r="K45" s="4">
        <f t="shared" si="19"/>
        <v>0.67200200075028127</v>
      </c>
      <c r="L45" s="4">
        <f t="shared" si="20"/>
        <v>6.11272811435287</v>
      </c>
      <c r="M45" s="4">
        <f t="shared" si="21"/>
        <v>0.69006259348637811</v>
      </c>
      <c r="N45" s="22">
        <v>81.5</v>
      </c>
      <c r="O45" s="4">
        <f t="shared" si="22"/>
        <v>0.56083542168704481</v>
      </c>
      <c r="P45" s="4">
        <f t="shared" si="23"/>
        <v>28.461004506877398</v>
      </c>
      <c r="Q45" s="9"/>
      <c r="R45" s="8"/>
      <c r="S45" s="8"/>
      <c r="T45" s="8"/>
      <c r="U45" s="8"/>
      <c r="V45" s="8"/>
      <c r="W45" s="8"/>
      <c r="X45" s="8"/>
    </row>
    <row r="46" spans="1:24" ht="12.3" customHeight="1" x14ac:dyDescent="0.25">
      <c r="A46" s="13"/>
      <c r="B46" s="13"/>
      <c r="C46" s="13"/>
      <c r="D46" s="19">
        <v>3.798</v>
      </c>
      <c r="E46" s="19">
        <v>7.694</v>
      </c>
      <c r="F46" s="4">
        <f t="shared" si="16"/>
        <v>8.5803519741325296</v>
      </c>
      <c r="G46" s="4">
        <f t="shared" si="17"/>
        <v>26.272392727856115</v>
      </c>
      <c r="H46" s="19">
        <v>1.4139999999999999</v>
      </c>
      <c r="I46" s="19">
        <v>5.3940000000000001</v>
      </c>
      <c r="J46" s="4">
        <f t="shared" si="18"/>
        <v>0.37230121116377041</v>
      </c>
      <c r="K46" s="4">
        <f t="shared" si="19"/>
        <v>0.70106576553158306</v>
      </c>
      <c r="L46" s="4">
        <f t="shared" si="20"/>
        <v>5.5762560916801513</v>
      </c>
      <c r="M46" s="4">
        <f t="shared" si="21"/>
        <v>0.64988663734204311</v>
      </c>
      <c r="N46" s="22">
        <v>66.2</v>
      </c>
      <c r="O46" s="4">
        <f t="shared" si="22"/>
        <v>0.48187851421387284</v>
      </c>
      <c r="P46" s="4">
        <f t="shared" si="23"/>
        <v>14.689640128197636</v>
      </c>
      <c r="Q46" s="9"/>
      <c r="R46" s="8"/>
      <c r="S46" s="8"/>
      <c r="T46" s="8"/>
      <c r="U46" s="8"/>
      <c r="V46" s="8"/>
      <c r="W46" s="8"/>
      <c r="X46" s="8"/>
    </row>
    <row r="47" spans="1:24" ht="12.3" customHeight="1" x14ac:dyDescent="0.25">
      <c r="A47" s="13"/>
      <c r="B47" s="12">
        <v>75</v>
      </c>
      <c r="C47" s="12">
        <v>2.5</v>
      </c>
      <c r="D47" s="18">
        <v>1.371</v>
      </c>
      <c r="E47" s="18">
        <v>6.5540000000000003</v>
      </c>
      <c r="F47" s="5">
        <f t="shared" si="16"/>
        <v>6.695861184343654</v>
      </c>
      <c r="G47" s="5">
        <f t="shared" si="17"/>
        <v>11.81506052706499</v>
      </c>
      <c r="H47" s="18">
        <v>1.5820000000000001</v>
      </c>
      <c r="I47" s="18">
        <v>3.1920000000000002</v>
      </c>
      <c r="J47" s="5">
        <f t="shared" si="18"/>
        <v>1.1539022611232677</v>
      </c>
      <c r="K47" s="5">
        <f t="shared" si="19"/>
        <v>0.48703082087274946</v>
      </c>
      <c r="L47" s="5">
        <f t="shared" si="20"/>
        <v>3.5625255086806047</v>
      </c>
      <c r="M47" s="5">
        <f t="shared" si="21"/>
        <v>0.53204888969480824</v>
      </c>
      <c r="N47" s="21">
        <v>75.900000000000006</v>
      </c>
      <c r="O47" s="5">
        <f t="shared" si="22"/>
        <v>0.41156641739540328</v>
      </c>
      <c r="P47" s="5">
        <f t="shared" si="23"/>
        <v>26.364499684421414</v>
      </c>
      <c r="Q47" s="9"/>
      <c r="R47" s="8"/>
      <c r="S47" s="8"/>
      <c r="T47" s="8"/>
      <c r="U47" s="8"/>
      <c r="V47" s="8"/>
      <c r="W47" s="8"/>
      <c r="X47" s="8"/>
    </row>
    <row r="48" spans="1:24" ht="12.3" customHeight="1" x14ac:dyDescent="0.25">
      <c r="A48" s="13"/>
      <c r="B48" s="13"/>
      <c r="C48" s="13"/>
      <c r="D48" s="19">
        <v>1.6519999999999999</v>
      </c>
      <c r="E48" s="19">
        <v>6.0860000000000003</v>
      </c>
      <c r="F48" s="4">
        <f t="shared" si="16"/>
        <v>6.3062270812269361</v>
      </c>
      <c r="G48" s="4">
        <f t="shared" si="17"/>
        <v>15.186588609047238</v>
      </c>
      <c r="H48" s="19">
        <v>1.5529999999999999</v>
      </c>
      <c r="I48" s="19">
        <v>3.3780000000000001</v>
      </c>
      <c r="J48" s="4">
        <f t="shared" si="18"/>
        <v>0.94007263922518158</v>
      </c>
      <c r="K48" s="4">
        <f t="shared" si="19"/>
        <v>0.55504436411436087</v>
      </c>
      <c r="L48" s="4">
        <f t="shared" si="20"/>
        <v>3.7178882446894503</v>
      </c>
      <c r="M48" s="4">
        <f t="shared" si="21"/>
        <v>0.58955825675184848</v>
      </c>
      <c r="N48" s="22">
        <v>68.2</v>
      </c>
      <c r="O48" s="4">
        <f t="shared" si="22"/>
        <v>0.46453683191470641</v>
      </c>
      <c r="P48" s="4">
        <f t="shared" si="23"/>
        <v>24.690895269934753</v>
      </c>
      <c r="Q48" s="9"/>
      <c r="R48" s="8"/>
      <c r="S48" s="8"/>
      <c r="T48" s="8"/>
      <c r="U48" s="8"/>
      <c r="V48" s="8"/>
      <c r="W48" s="8"/>
      <c r="X48" s="8"/>
    </row>
    <row r="49" spans="1:24" ht="12.3" customHeight="1" x14ac:dyDescent="0.25">
      <c r="A49" s="13"/>
      <c r="B49" s="13"/>
      <c r="C49" s="13"/>
      <c r="D49" s="19">
        <v>1.264</v>
      </c>
      <c r="E49" s="19">
        <v>6.2930000000000001</v>
      </c>
      <c r="F49" s="4">
        <f t="shared" si="16"/>
        <v>6.418687171065435</v>
      </c>
      <c r="G49" s="4">
        <f t="shared" si="17"/>
        <v>11.357198818996039</v>
      </c>
      <c r="H49" s="19">
        <v>1.1579999999999999</v>
      </c>
      <c r="I49" s="19">
        <v>3.367</v>
      </c>
      <c r="J49" s="4">
        <f t="shared" si="18"/>
        <v>0.916139240506329</v>
      </c>
      <c r="K49" s="4">
        <f t="shared" si="19"/>
        <v>0.53503893214682985</v>
      </c>
      <c r="L49" s="4">
        <f t="shared" si="20"/>
        <v>3.5605691960696397</v>
      </c>
      <c r="M49" s="4">
        <f t="shared" si="21"/>
        <v>0.55471922858621303</v>
      </c>
      <c r="N49" s="22">
        <v>73.099999999999994</v>
      </c>
      <c r="O49" s="4">
        <f t="shared" si="22"/>
        <v>0.4374141267822253</v>
      </c>
      <c r="P49" s="4">
        <f t="shared" si="23"/>
        <v>18.980047220697621</v>
      </c>
      <c r="Q49" s="9"/>
      <c r="R49" s="8"/>
      <c r="S49" s="8"/>
      <c r="T49" s="8"/>
      <c r="U49" s="8"/>
      <c r="V49" s="8"/>
      <c r="W49" s="8"/>
      <c r="X49" s="8"/>
    </row>
    <row r="50" spans="1:24" ht="12.3" customHeight="1" x14ac:dyDescent="0.25">
      <c r="A50" s="13"/>
      <c r="B50" s="13"/>
      <c r="C50" s="12">
        <v>3.5</v>
      </c>
      <c r="D50" s="18">
        <v>1.431</v>
      </c>
      <c r="E50" s="18">
        <v>7.6749999999999998</v>
      </c>
      <c r="F50" s="5">
        <f t="shared" si="16"/>
        <v>7.8072649500321178</v>
      </c>
      <c r="G50" s="5">
        <f t="shared" si="17"/>
        <v>10.561499651152662</v>
      </c>
      <c r="H50" s="18">
        <v>1.641</v>
      </c>
      <c r="I50" s="18">
        <v>4.4210000000000003</v>
      </c>
      <c r="J50" s="5">
        <f t="shared" si="18"/>
        <v>1.1467505241090146</v>
      </c>
      <c r="K50" s="5">
        <f t="shared" si="19"/>
        <v>0.57602605863192191</v>
      </c>
      <c r="L50" s="5">
        <f t="shared" si="20"/>
        <v>4.7157313324658352</v>
      </c>
      <c r="M50" s="5">
        <f t="shared" si="21"/>
        <v>0.60401835503820522</v>
      </c>
      <c r="N50" s="21">
        <v>91.2</v>
      </c>
      <c r="O50" s="5">
        <f t="shared" si="22"/>
        <v>0.50129392319566957</v>
      </c>
      <c r="P50" s="5">
        <f t="shared" si="23"/>
        <v>20.364717240333864</v>
      </c>
      <c r="Q50" s="9"/>
      <c r="R50" s="8"/>
      <c r="S50" s="8"/>
      <c r="T50" s="8"/>
      <c r="U50" s="8"/>
      <c r="V50" s="8"/>
      <c r="W50" s="8"/>
      <c r="X50" s="8"/>
    </row>
    <row r="51" spans="1:24" ht="12.3" customHeight="1" x14ac:dyDescent="0.25">
      <c r="A51" s="13"/>
      <c r="B51" s="13"/>
      <c r="C51" s="13"/>
      <c r="D51" s="19">
        <v>1.464</v>
      </c>
      <c r="E51" s="19">
        <v>7.83</v>
      </c>
      <c r="F51" s="4">
        <f t="shared" si="16"/>
        <v>7.9656886707930035</v>
      </c>
      <c r="G51" s="4">
        <f t="shared" si="17"/>
        <v>10.590492917213325</v>
      </c>
      <c r="H51" s="19">
        <v>1.1100000000000001</v>
      </c>
      <c r="I51" s="19">
        <v>7.117</v>
      </c>
      <c r="J51" s="4">
        <f t="shared" si="18"/>
        <v>0.75819672131147553</v>
      </c>
      <c r="K51" s="4">
        <f t="shared" si="19"/>
        <v>0.90893997445721586</v>
      </c>
      <c r="L51" s="4">
        <f t="shared" si="20"/>
        <v>7.2030402608898418</v>
      </c>
      <c r="M51" s="4">
        <f t="shared" si="21"/>
        <v>0.9042583207275614</v>
      </c>
      <c r="N51" s="22">
        <v>53.5</v>
      </c>
      <c r="O51" s="4">
        <f t="shared" si="22"/>
        <v>0.86279187248302647</v>
      </c>
      <c r="P51" s="4">
        <f t="shared" si="23"/>
        <v>8.8649775428050681</v>
      </c>
      <c r="Q51" s="9"/>
      <c r="R51" s="8"/>
      <c r="S51" s="8"/>
      <c r="T51" s="8"/>
      <c r="U51" s="8"/>
      <c r="V51" s="8"/>
      <c r="W51" s="8"/>
      <c r="X51" s="8"/>
    </row>
    <row r="52" spans="1:24" ht="12.3" customHeight="1" x14ac:dyDescent="0.25">
      <c r="A52" s="13"/>
      <c r="B52" s="13"/>
      <c r="C52" s="14"/>
      <c r="D52" s="20">
        <v>1.25</v>
      </c>
      <c r="E52" s="20">
        <v>7.8730000000000002</v>
      </c>
      <c r="F52" s="6">
        <f t="shared" si="16"/>
        <v>7.9716139520174965</v>
      </c>
      <c r="G52" s="6">
        <f t="shared" si="17"/>
        <v>9.0215758238561641</v>
      </c>
      <c r="H52" s="20">
        <v>1.786</v>
      </c>
      <c r="I52" s="20">
        <v>3.5510000000000002</v>
      </c>
      <c r="J52" s="6">
        <f t="shared" si="18"/>
        <v>1.4288000000000001</v>
      </c>
      <c r="K52" s="6">
        <f t="shared" si="19"/>
        <v>0.4510351835386765</v>
      </c>
      <c r="L52" s="6">
        <f t="shared" si="20"/>
        <v>3.9748455315898759</v>
      </c>
      <c r="M52" s="6">
        <f t="shared" si="21"/>
        <v>0.49862494038411154</v>
      </c>
      <c r="N52" s="23">
        <v>85.6</v>
      </c>
      <c r="O52" s="6">
        <f t="shared" si="22"/>
        <v>0.36393365570973091</v>
      </c>
      <c r="P52" s="6">
        <f t="shared" si="23"/>
        <v>26.701275275285198</v>
      </c>
      <c r="Q52" s="9"/>
      <c r="R52" s="8"/>
      <c r="S52" s="8"/>
      <c r="T52" s="8"/>
      <c r="U52" s="8"/>
      <c r="V52" s="8"/>
      <c r="W52" s="8"/>
      <c r="X52" s="8"/>
    </row>
    <row r="53" spans="1:24" ht="12.3" customHeight="1" x14ac:dyDescent="0.25">
      <c r="A53" s="13"/>
      <c r="B53" s="13"/>
      <c r="C53" s="13">
        <v>4.5</v>
      </c>
      <c r="D53" s="19">
        <v>1.3009999999999999</v>
      </c>
      <c r="E53" s="19">
        <v>8.7579999999999991</v>
      </c>
      <c r="F53" s="4">
        <f t="shared" si="16"/>
        <v>8.8541044154674378</v>
      </c>
      <c r="G53" s="4">
        <f t="shared" si="17"/>
        <v>8.4494917533358027</v>
      </c>
      <c r="H53" s="19">
        <v>1.663</v>
      </c>
      <c r="I53" s="19">
        <v>5.2809999999999997</v>
      </c>
      <c r="J53" s="4">
        <f t="shared" si="18"/>
        <v>1.2782475019215989</v>
      </c>
      <c r="K53" s="4">
        <f t="shared" si="19"/>
        <v>0.60299155058232479</v>
      </c>
      <c r="L53" s="4">
        <f t="shared" si="20"/>
        <v>5.5366533212763107</v>
      </c>
      <c r="M53" s="4">
        <f t="shared" si="21"/>
        <v>0.62532053627063677</v>
      </c>
      <c r="N53" s="22">
        <v>97.5</v>
      </c>
      <c r="O53" s="4">
        <f t="shared" si="22"/>
        <v>0.51228644011400459</v>
      </c>
      <c r="P53" s="4">
        <f t="shared" si="23"/>
        <v>17.479900243679477</v>
      </c>
      <c r="Q53" s="9"/>
      <c r="R53" s="8"/>
      <c r="S53" s="8"/>
      <c r="T53" s="8"/>
      <c r="U53" s="8"/>
      <c r="V53" s="8"/>
      <c r="W53" s="8"/>
      <c r="X53" s="8"/>
    </row>
    <row r="54" spans="1:24" ht="12.3" customHeight="1" x14ac:dyDescent="0.25">
      <c r="A54" s="13"/>
      <c r="B54" s="13"/>
      <c r="C54" s="13"/>
      <c r="D54" s="19">
        <v>1.5349999999999999</v>
      </c>
      <c r="E54" s="19">
        <v>9.2129999999999992</v>
      </c>
      <c r="F54" s="4">
        <f t="shared" si="16"/>
        <v>9.339999678800849</v>
      </c>
      <c r="G54" s="4">
        <f t="shared" si="17"/>
        <v>9.4592965752046112</v>
      </c>
      <c r="H54" s="19">
        <v>3.0539999999999998</v>
      </c>
      <c r="I54" s="19">
        <v>3.9239999999999999</v>
      </c>
      <c r="J54" s="4">
        <f t="shared" si="18"/>
        <v>1.9895765472312703</v>
      </c>
      <c r="K54" s="4">
        <f t="shared" si="19"/>
        <v>0.42591989579941392</v>
      </c>
      <c r="L54" s="4">
        <f t="shared" si="20"/>
        <v>4.9723929852737907</v>
      </c>
      <c r="M54" s="4">
        <f t="shared" si="21"/>
        <v>0.53237614092853913</v>
      </c>
      <c r="N54" s="22">
        <v>107.2</v>
      </c>
      <c r="O54" s="4">
        <f t="shared" si="22"/>
        <v>0.41515773939706319</v>
      </c>
      <c r="P54" s="4">
        <f t="shared" si="23"/>
        <v>37.894380367603389</v>
      </c>
      <c r="Q54" s="9"/>
      <c r="R54" s="8"/>
      <c r="S54" s="8"/>
      <c r="T54" s="8"/>
      <c r="U54" s="8"/>
      <c r="V54" s="8"/>
      <c r="W54" s="8"/>
      <c r="X54" s="8"/>
    </row>
    <row r="55" spans="1:24" ht="12.3" customHeight="1" x14ac:dyDescent="0.25">
      <c r="A55" s="14"/>
      <c r="B55" s="14"/>
      <c r="C55" s="14"/>
      <c r="D55" s="20">
        <v>1.8069999999999999</v>
      </c>
      <c r="E55" s="20">
        <v>8.9789999999999992</v>
      </c>
      <c r="F55" s="6">
        <f t="shared" si="16"/>
        <v>9.1590223277378229</v>
      </c>
      <c r="G55" s="6">
        <f t="shared" si="17"/>
        <v>11.378635190490561</v>
      </c>
      <c r="H55" s="20">
        <v>3.1760000000000002</v>
      </c>
      <c r="I55" s="20">
        <v>4.0135151242839191</v>
      </c>
      <c r="J55" s="6">
        <f t="shared" si="18"/>
        <v>1.7576092971776427</v>
      </c>
      <c r="K55" s="6">
        <f t="shared" si="19"/>
        <v>0.4469890994859026</v>
      </c>
      <c r="L55" s="6">
        <f t="shared" si="20"/>
        <v>5.1181324379949142</v>
      </c>
      <c r="M55" s="6">
        <f t="shared" si="21"/>
        <v>0.55880772585244221</v>
      </c>
      <c r="N55" s="23">
        <v>93.2</v>
      </c>
      <c r="O55" s="6">
        <f t="shared" si="22"/>
        <v>0.41581213707107423</v>
      </c>
      <c r="P55" s="6">
        <f t="shared" si="23"/>
        <v>38.356714960626363</v>
      </c>
      <c r="Q55" s="9"/>
      <c r="R55" s="8"/>
      <c r="S55" s="8"/>
      <c r="T55" s="8"/>
      <c r="U55" s="8"/>
      <c r="V55" s="8"/>
      <c r="W55" s="8"/>
      <c r="X55" s="8"/>
    </row>
    <row r="56" spans="1:24" s="2" customFormat="1" ht="14.4" customHeight="1" x14ac:dyDescent="0.25">
      <c r="A56" s="3" t="s">
        <v>0</v>
      </c>
      <c r="B56" s="3" t="s">
        <v>18</v>
      </c>
      <c r="C56" s="3" t="s">
        <v>1</v>
      </c>
      <c r="D56" s="17" t="s">
        <v>21</v>
      </c>
      <c r="E56" s="17" t="s">
        <v>22</v>
      </c>
      <c r="F56" s="3" t="s">
        <v>23</v>
      </c>
      <c r="G56" s="3" t="s">
        <v>19</v>
      </c>
      <c r="H56" s="17" t="s">
        <v>24</v>
      </c>
      <c r="I56" s="17" t="s">
        <v>25</v>
      </c>
      <c r="J56" s="3" t="s">
        <v>26</v>
      </c>
      <c r="K56" s="3" t="s">
        <v>27</v>
      </c>
      <c r="L56" s="3" t="s">
        <v>28</v>
      </c>
      <c r="M56" s="3" t="s">
        <v>29</v>
      </c>
      <c r="N56" s="17" t="s">
        <v>30</v>
      </c>
      <c r="O56" s="3" t="s">
        <v>31</v>
      </c>
      <c r="P56" s="3" t="s">
        <v>20</v>
      </c>
      <c r="Q56" s="9"/>
    </row>
    <row r="57" spans="1:24" ht="12.3" customHeight="1" x14ac:dyDescent="0.25">
      <c r="A57" s="12">
        <v>20</v>
      </c>
      <c r="B57" s="12">
        <v>30</v>
      </c>
      <c r="C57" s="12">
        <v>2.5</v>
      </c>
      <c r="D57" s="18">
        <v>5.3650000000000002</v>
      </c>
      <c r="E57" s="18">
        <v>3.26</v>
      </c>
      <c r="F57" s="5">
        <f t="shared" ref="F57:F93" si="24">SQRT(D57*D57+E57*E57)</f>
        <v>6.2778041543202034</v>
      </c>
      <c r="G57" s="5">
        <f t="shared" ref="G57:G93" si="25">ATAN(D57/E57)*180/3.1415927</f>
        <v>58.715370806870148</v>
      </c>
      <c r="H57" s="18">
        <v>2.1190000000000002</v>
      </c>
      <c r="I57" s="18">
        <v>2.7280000000000002</v>
      </c>
      <c r="J57" s="5">
        <f t="shared" ref="J57:J93" si="26">H57/D57</f>
        <v>0.39496738117427777</v>
      </c>
      <c r="K57" s="5">
        <f t="shared" ref="K57:K93" si="27">I57/E57</f>
        <v>0.83680981595092041</v>
      </c>
      <c r="L57" s="5">
        <f t="shared" ref="L57:L93" si="28">SQRT(H57*H57+I57*I57)</f>
        <v>3.4542937049417213</v>
      </c>
      <c r="M57" s="5">
        <f t="shared" ref="M57:M93" si="29">L57/F57</f>
        <v>0.55023916325337674</v>
      </c>
      <c r="N57" s="21">
        <v>20.6</v>
      </c>
      <c r="O57" s="5">
        <f>(H57*H57+I57*I57+0.004*N57*N57)/(D57*D57+E57*E57)</f>
        <v>0.34583353685186752</v>
      </c>
      <c r="P57" s="5">
        <f t="shared" ref="P57:P93" si="30">ATAN(H57/I57)*180/3.1414927</f>
        <v>37.839818539688821</v>
      </c>
      <c r="Q57" s="9"/>
    </row>
    <row r="58" spans="1:24" ht="12.3" customHeight="1" x14ac:dyDescent="0.25">
      <c r="A58" s="13"/>
      <c r="B58" s="13"/>
      <c r="C58" s="13"/>
      <c r="D58" s="19">
        <v>5.6580000000000004</v>
      </c>
      <c r="E58" s="19">
        <v>3.68</v>
      </c>
      <c r="F58" s="4">
        <f t="shared" si="24"/>
        <v>6.7494713867087404</v>
      </c>
      <c r="G58" s="4">
        <f t="shared" si="25"/>
        <v>56.959761380474049</v>
      </c>
      <c r="H58" s="19">
        <v>2.3370000000000002</v>
      </c>
      <c r="I58" s="19">
        <v>3.3260000000000001</v>
      </c>
      <c r="J58" s="4">
        <f t="shared" si="26"/>
        <v>0.41304347826086957</v>
      </c>
      <c r="K58" s="4">
        <f t="shared" si="27"/>
        <v>0.90380434782608698</v>
      </c>
      <c r="L58" s="4">
        <f t="shared" si="28"/>
        <v>4.0649532592638753</v>
      </c>
      <c r="M58" s="4">
        <f t="shared" si="29"/>
        <v>0.60226246269725692</v>
      </c>
      <c r="N58" s="22">
        <v>19.7</v>
      </c>
      <c r="O58" s="4">
        <f t="shared" ref="O58:O93" si="31">(H58*H58+I58*I58+0.004*N58*N58)/(D58*D58+E58*E58)</f>
        <v>0.39679641238296326</v>
      </c>
      <c r="P58" s="4">
        <f t="shared" si="30"/>
        <v>35.094751551517255</v>
      </c>
      <c r="Q58" s="9"/>
    </row>
    <row r="59" spans="1:24" ht="12.3" customHeight="1" x14ac:dyDescent="0.25">
      <c r="A59" s="13"/>
      <c r="B59" s="13"/>
      <c r="C59" s="13"/>
      <c r="D59" s="19">
        <v>5.37</v>
      </c>
      <c r="E59" s="19">
        <v>3.4359999999999999</v>
      </c>
      <c r="F59" s="4">
        <f t="shared" si="24"/>
        <v>6.3751859580721248</v>
      </c>
      <c r="G59" s="4">
        <f t="shared" si="25"/>
        <v>57.386811885138357</v>
      </c>
      <c r="H59" s="19">
        <v>2.073</v>
      </c>
      <c r="I59" s="19">
        <v>3.03</v>
      </c>
      <c r="J59" s="4">
        <f t="shared" si="26"/>
        <v>0.38603351955307263</v>
      </c>
      <c r="K59" s="4">
        <f t="shared" si="27"/>
        <v>0.88183934807916176</v>
      </c>
      <c r="L59" s="4">
        <f t="shared" si="28"/>
        <v>3.6712707609218906</v>
      </c>
      <c r="M59" s="4">
        <f t="shared" si="29"/>
        <v>0.57586881152437686</v>
      </c>
      <c r="N59" s="22">
        <v>24.8</v>
      </c>
      <c r="O59" s="4">
        <f t="shared" si="31"/>
        <v>0.39215585878560727</v>
      </c>
      <c r="P59" s="4">
        <f t="shared" si="30"/>
        <v>34.379404834006266</v>
      </c>
      <c r="Q59" s="9"/>
    </row>
    <row r="60" spans="1:24" ht="12.3" customHeight="1" x14ac:dyDescent="0.25">
      <c r="A60" s="13"/>
      <c r="B60" s="13"/>
      <c r="C60" s="12">
        <v>3.5</v>
      </c>
      <c r="D60" s="18">
        <v>6.5570000000000004</v>
      </c>
      <c r="E60" s="18">
        <v>4.1210000000000004</v>
      </c>
      <c r="F60" s="5">
        <f t="shared" si="24"/>
        <v>7.7444748046591263</v>
      </c>
      <c r="G60" s="5">
        <f t="shared" si="25"/>
        <v>57.851104272741068</v>
      </c>
      <c r="H60" s="18">
        <v>2.2890000000000001</v>
      </c>
      <c r="I60" s="18">
        <v>3.2810000000000001</v>
      </c>
      <c r="J60" s="5">
        <f t="shared" si="26"/>
        <v>0.34909257282293732</v>
      </c>
      <c r="K60" s="5">
        <f t="shared" si="27"/>
        <v>0.79616597913127873</v>
      </c>
      <c r="L60" s="5">
        <f t="shared" si="28"/>
        <v>4.0005602107704865</v>
      </c>
      <c r="M60" s="5">
        <f t="shared" si="29"/>
        <v>0.51656959466944397</v>
      </c>
      <c r="N60" s="21">
        <v>29.2</v>
      </c>
      <c r="O60" s="5">
        <f t="shared" si="31"/>
        <v>0.32370871514011479</v>
      </c>
      <c r="P60" s="5">
        <f t="shared" si="30"/>
        <v>34.902786615520846</v>
      </c>
      <c r="Q60" s="9"/>
    </row>
    <row r="61" spans="1:24" ht="12.3" customHeight="1" x14ac:dyDescent="0.25">
      <c r="A61" s="13"/>
      <c r="B61" s="13"/>
      <c r="C61" s="13"/>
      <c r="D61" s="19">
        <v>6.8879999999999999</v>
      </c>
      <c r="E61" s="19">
        <v>3.9830000000000001</v>
      </c>
      <c r="F61" s="4">
        <f t="shared" si="24"/>
        <v>7.9566847995883307</v>
      </c>
      <c r="G61" s="4">
        <f t="shared" si="25"/>
        <v>59.961263820542591</v>
      </c>
      <c r="H61" s="19">
        <v>1.9079999999999999</v>
      </c>
      <c r="I61" s="19">
        <v>4.1340000000000003</v>
      </c>
      <c r="J61" s="4">
        <f t="shared" si="26"/>
        <v>0.27700348432055749</v>
      </c>
      <c r="K61" s="4">
        <f t="shared" si="27"/>
        <v>1.037911122269646</v>
      </c>
      <c r="L61" s="4">
        <f t="shared" si="28"/>
        <v>4.5530670981218808</v>
      </c>
      <c r="M61" s="4">
        <f t="shared" si="29"/>
        <v>0.57223167849472323</v>
      </c>
      <c r="N61" s="22">
        <v>23</v>
      </c>
      <c r="O61" s="4">
        <f t="shared" si="31"/>
        <v>0.36087254996471035</v>
      </c>
      <c r="P61" s="4">
        <f t="shared" si="30"/>
        <v>24.775928845130469</v>
      </c>
      <c r="Q61" s="9"/>
    </row>
    <row r="62" spans="1:24" ht="12.3" customHeight="1" x14ac:dyDescent="0.25">
      <c r="A62" s="13"/>
      <c r="B62" s="13"/>
      <c r="C62" s="14"/>
      <c r="D62" s="20">
        <v>6.4130000000000003</v>
      </c>
      <c r="E62" s="20">
        <v>4.2489999999999997</v>
      </c>
      <c r="F62" s="6">
        <f t="shared" si="24"/>
        <v>7.6928908740472854</v>
      </c>
      <c r="G62" s="6">
        <f t="shared" si="25"/>
        <v>56.473119956516904</v>
      </c>
      <c r="H62" s="20">
        <v>1.911</v>
      </c>
      <c r="I62" s="20">
        <v>3.51</v>
      </c>
      <c r="J62" s="6">
        <f t="shared" si="26"/>
        <v>0.29798846093871822</v>
      </c>
      <c r="K62" s="6">
        <f t="shared" si="27"/>
        <v>0.8260767239350435</v>
      </c>
      <c r="L62" s="6">
        <f t="shared" si="28"/>
        <v>3.9965010947077193</v>
      </c>
      <c r="M62" s="6">
        <f t="shared" si="29"/>
        <v>0.519505756696784</v>
      </c>
      <c r="N62" s="23">
        <v>27.9</v>
      </c>
      <c r="O62" s="4">
        <f t="shared" si="31"/>
        <v>0.32249876944409284</v>
      </c>
      <c r="P62" s="6">
        <f t="shared" si="30"/>
        <v>28.56674567949155</v>
      </c>
      <c r="Q62" s="9"/>
    </row>
    <row r="63" spans="1:24" ht="12.3" customHeight="1" x14ac:dyDescent="0.25">
      <c r="A63" s="13"/>
      <c r="B63" s="13"/>
      <c r="C63" s="13">
        <v>4.5</v>
      </c>
      <c r="D63" s="19">
        <v>7.3579999999999997</v>
      </c>
      <c r="E63" s="19">
        <v>5.1020000000000003</v>
      </c>
      <c r="F63" s="4">
        <f t="shared" si="24"/>
        <v>8.9538018740644478</v>
      </c>
      <c r="G63" s="4">
        <f t="shared" si="25"/>
        <v>55.262755691104886</v>
      </c>
      <c r="H63" s="19">
        <v>2.8330000000000002</v>
      </c>
      <c r="I63" s="19">
        <v>4.6639999999999997</v>
      </c>
      <c r="J63" s="4">
        <f t="shared" si="26"/>
        <v>0.38502310410437623</v>
      </c>
      <c r="K63" s="4">
        <f t="shared" si="27"/>
        <v>0.91415131321050558</v>
      </c>
      <c r="L63" s="4">
        <f t="shared" si="28"/>
        <v>5.4569941359689951</v>
      </c>
      <c r="M63" s="4">
        <f t="shared" si="29"/>
        <v>0.60946112195934399</v>
      </c>
      <c r="N63" s="22">
        <v>30.4</v>
      </c>
      <c r="O63" s="5">
        <f t="shared" si="31"/>
        <v>0.41755254871089348</v>
      </c>
      <c r="P63" s="4">
        <f t="shared" si="30"/>
        <v>31.276265882842704</v>
      </c>
      <c r="Q63" s="9"/>
    </row>
    <row r="64" spans="1:24" ht="12.3" customHeight="1" x14ac:dyDescent="0.25">
      <c r="A64" s="13"/>
      <c r="B64" s="13"/>
      <c r="C64" s="13"/>
      <c r="D64" s="19">
        <v>7.55</v>
      </c>
      <c r="E64" s="19">
        <v>4.6029999999999998</v>
      </c>
      <c r="F64" s="4">
        <f t="shared" si="24"/>
        <v>8.8425171190108536</v>
      </c>
      <c r="G64" s="4">
        <f t="shared" si="25"/>
        <v>58.630637175487522</v>
      </c>
      <c r="H64" s="19">
        <v>3.0579999999999998</v>
      </c>
      <c r="I64" s="19">
        <v>3.8530000000000002</v>
      </c>
      <c r="J64" s="4">
        <f t="shared" si="26"/>
        <v>0.40503311258278146</v>
      </c>
      <c r="K64" s="4">
        <f t="shared" si="27"/>
        <v>0.83706278514012611</v>
      </c>
      <c r="L64" s="4">
        <f t="shared" si="28"/>
        <v>4.9190418782523082</v>
      </c>
      <c r="M64" s="4">
        <f t="shared" si="29"/>
        <v>0.55629430082489506</v>
      </c>
      <c r="N64" s="22">
        <v>31.6</v>
      </c>
      <c r="O64" s="4">
        <f t="shared" si="31"/>
        <v>0.36054704822063882</v>
      </c>
      <c r="P64" s="4">
        <f t="shared" si="30"/>
        <v>38.43910375120479</v>
      </c>
      <c r="Q64" s="9"/>
    </row>
    <row r="65" spans="1:17" ht="12.3" customHeight="1" x14ac:dyDescent="0.25">
      <c r="A65" s="13"/>
      <c r="B65" s="13"/>
      <c r="C65" s="13"/>
      <c r="D65" s="19">
        <v>7.431</v>
      </c>
      <c r="E65" s="19">
        <v>4.3719999999999999</v>
      </c>
      <c r="F65" s="4">
        <f t="shared" si="24"/>
        <v>8.6217251753926831</v>
      </c>
      <c r="G65" s="4">
        <f t="shared" si="25"/>
        <v>59.529737029327606</v>
      </c>
      <c r="H65" s="19">
        <v>2.3559999999999999</v>
      </c>
      <c r="I65" s="19">
        <v>3.7250000000000001</v>
      </c>
      <c r="J65" s="4">
        <f t="shared" si="26"/>
        <v>0.31705019512851568</v>
      </c>
      <c r="K65" s="4">
        <f t="shared" si="27"/>
        <v>0.85201280878316565</v>
      </c>
      <c r="L65" s="4">
        <f t="shared" si="28"/>
        <v>4.4075345716171075</v>
      </c>
      <c r="M65" s="4">
        <f t="shared" si="29"/>
        <v>0.5112126032730292</v>
      </c>
      <c r="N65" s="22">
        <v>25.8</v>
      </c>
      <c r="O65" s="4">
        <f t="shared" si="31"/>
        <v>0.29715712745468453</v>
      </c>
      <c r="P65" s="4">
        <f t="shared" si="30"/>
        <v>32.313694528592265</v>
      </c>
      <c r="Q65" s="9"/>
    </row>
    <row r="66" spans="1:17" ht="12.3" customHeight="1" x14ac:dyDescent="0.25">
      <c r="A66" s="13"/>
      <c r="B66" s="13"/>
      <c r="C66" s="13"/>
      <c r="D66" s="19">
        <v>7.8179999999999996</v>
      </c>
      <c r="E66" s="19">
        <v>4.7610000000000001</v>
      </c>
      <c r="F66" s="4">
        <f t="shared" si="24"/>
        <v>9.1535919179303598</v>
      </c>
      <c r="G66" s="4">
        <f t="shared" si="25"/>
        <v>58.65945042749486</v>
      </c>
      <c r="H66" s="19">
        <v>2.8690000000000002</v>
      </c>
      <c r="I66" s="19">
        <v>3.7280000000000002</v>
      </c>
      <c r="J66" s="4">
        <f t="shared" si="26"/>
        <v>0.36697365055001285</v>
      </c>
      <c r="K66" s="4">
        <f t="shared" si="27"/>
        <v>0.78302877546733884</v>
      </c>
      <c r="L66" s="4">
        <f t="shared" si="28"/>
        <v>4.7041625184510796</v>
      </c>
      <c r="M66" s="4">
        <f t="shared" si="29"/>
        <v>0.51391438034684611</v>
      </c>
      <c r="N66" s="22">
        <v>26.3</v>
      </c>
      <c r="O66" s="4">
        <f t="shared" si="31"/>
        <v>0.29712885142778689</v>
      </c>
      <c r="P66" s="4">
        <f t="shared" si="30"/>
        <v>37.582412227378157</v>
      </c>
      <c r="Q66" s="9"/>
    </row>
    <row r="67" spans="1:17" ht="12.3" customHeight="1" x14ac:dyDescent="0.25">
      <c r="A67" s="13"/>
      <c r="B67" s="12">
        <v>45</v>
      </c>
      <c r="C67" s="12">
        <v>2.5</v>
      </c>
      <c r="D67" s="18">
        <v>4.609</v>
      </c>
      <c r="E67" s="18">
        <v>4.7880000000000003</v>
      </c>
      <c r="F67" s="5">
        <f t="shared" si="24"/>
        <v>6.6458878263178658</v>
      </c>
      <c r="G67" s="5">
        <f t="shared" si="25"/>
        <v>43.908725078175138</v>
      </c>
      <c r="H67" s="18">
        <v>2.7690000000000001</v>
      </c>
      <c r="I67" s="18">
        <v>3.5960000000000001</v>
      </c>
      <c r="J67" s="5">
        <f t="shared" si="26"/>
        <v>0.60078108049468437</v>
      </c>
      <c r="K67" s="5">
        <f t="shared" si="27"/>
        <v>0.75104427736006685</v>
      </c>
      <c r="L67" s="5">
        <f t="shared" si="28"/>
        <v>4.5385655222768353</v>
      </c>
      <c r="M67" s="5">
        <f t="shared" si="29"/>
        <v>0.68291335046372792</v>
      </c>
      <c r="N67" s="21">
        <v>33.799999999999997</v>
      </c>
      <c r="O67" s="5">
        <f t="shared" si="31"/>
        <v>0.56983419491451071</v>
      </c>
      <c r="P67" s="5">
        <f t="shared" si="30"/>
        <v>37.59826758402999</v>
      </c>
      <c r="Q67" s="9"/>
    </row>
    <row r="68" spans="1:17" ht="12.3" customHeight="1" x14ac:dyDescent="0.25">
      <c r="A68" s="13"/>
      <c r="B68" s="13"/>
      <c r="C68" s="13"/>
      <c r="D68" s="19">
        <v>4.1619999999999999</v>
      </c>
      <c r="E68" s="19">
        <v>4.5609999999999999</v>
      </c>
      <c r="F68" s="4">
        <f t="shared" si="24"/>
        <v>6.1745416833964279</v>
      </c>
      <c r="G68" s="4">
        <f t="shared" si="25"/>
        <v>42.381050349502786</v>
      </c>
      <c r="H68" s="19">
        <v>2.3340000000000001</v>
      </c>
      <c r="I68" s="19">
        <v>3.1560000000000001</v>
      </c>
      <c r="J68" s="4">
        <f t="shared" si="26"/>
        <v>0.56078808265257096</v>
      </c>
      <c r="K68" s="4">
        <f t="shared" si="27"/>
        <v>0.69195351896513924</v>
      </c>
      <c r="L68" s="4">
        <f t="shared" si="28"/>
        <v>3.9252887791855522</v>
      </c>
      <c r="M68" s="4">
        <f t="shared" si="29"/>
        <v>0.63572148030691888</v>
      </c>
      <c r="N68" s="22">
        <v>27.4</v>
      </c>
      <c r="O68" s="4">
        <f t="shared" si="31"/>
        <v>0.48291013513061598</v>
      </c>
      <c r="P68" s="4">
        <f t="shared" si="30"/>
        <v>36.485705947617298</v>
      </c>
      <c r="Q68" s="9"/>
    </row>
    <row r="69" spans="1:17" ht="12.3" customHeight="1" x14ac:dyDescent="0.25">
      <c r="A69" s="13"/>
      <c r="B69" s="13"/>
      <c r="C69" s="13"/>
      <c r="D69" s="19">
        <v>3.9220000000000002</v>
      </c>
      <c r="E69" s="19">
        <v>5.2789999999999999</v>
      </c>
      <c r="F69" s="4">
        <f t="shared" si="24"/>
        <v>6.5764675168360709</v>
      </c>
      <c r="G69" s="4">
        <f t="shared" si="25"/>
        <v>36.610271391330208</v>
      </c>
      <c r="H69" s="19">
        <v>2.028</v>
      </c>
      <c r="I69" s="19">
        <v>3.88</v>
      </c>
      <c r="J69" s="4">
        <f t="shared" si="26"/>
        <v>0.51708312085670571</v>
      </c>
      <c r="K69" s="4">
        <f t="shared" si="27"/>
        <v>0.73498768706194351</v>
      </c>
      <c r="L69" s="4">
        <f t="shared" si="28"/>
        <v>4.3780342620861248</v>
      </c>
      <c r="M69" s="4">
        <f t="shared" si="29"/>
        <v>0.66571213966740472</v>
      </c>
      <c r="N69" s="22">
        <v>32.1</v>
      </c>
      <c r="O69" s="4">
        <f t="shared" si="31"/>
        <v>0.53847085283962914</v>
      </c>
      <c r="P69" s="4">
        <f t="shared" si="30"/>
        <v>27.59606512146253</v>
      </c>
      <c r="Q69" s="9"/>
    </row>
    <row r="70" spans="1:17" ht="12.3" customHeight="1" x14ac:dyDescent="0.25">
      <c r="A70" s="13"/>
      <c r="B70" s="13"/>
      <c r="C70" s="12">
        <v>3.5</v>
      </c>
      <c r="D70" s="18">
        <v>5.0780000000000003</v>
      </c>
      <c r="E70" s="18">
        <v>6.1529999999999996</v>
      </c>
      <c r="F70" s="5">
        <f t="shared" si="24"/>
        <v>7.9778125448019894</v>
      </c>
      <c r="G70" s="5">
        <f t="shared" si="25"/>
        <v>39.532464042991833</v>
      </c>
      <c r="H70" s="18">
        <v>2.883</v>
      </c>
      <c r="I70" s="18">
        <v>4.3129999999999997</v>
      </c>
      <c r="J70" s="5">
        <f t="shared" si="26"/>
        <v>0.56774320598660888</v>
      </c>
      <c r="K70" s="5">
        <f t="shared" si="27"/>
        <v>0.70095888184625388</v>
      </c>
      <c r="L70" s="5">
        <f t="shared" si="28"/>
        <v>5.1878375070929117</v>
      </c>
      <c r="M70" s="5">
        <f t="shared" si="29"/>
        <v>0.65028320457004107</v>
      </c>
      <c r="N70" s="21">
        <v>37.6</v>
      </c>
      <c r="O70" s="5">
        <f t="shared" si="31"/>
        <v>0.51172041357272546</v>
      </c>
      <c r="P70" s="5">
        <f t="shared" si="30"/>
        <v>33.76159356406653</v>
      </c>
      <c r="Q70" s="9"/>
    </row>
    <row r="71" spans="1:17" ht="12.3" customHeight="1" x14ac:dyDescent="0.25">
      <c r="A71" s="13"/>
      <c r="B71" s="13"/>
      <c r="C71" s="13"/>
      <c r="D71" s="19">
        <v>5.375</v>
      </c>
      <c r="E71" s="19">
        <v>5.9379999999999997</v>
      </c>
      <c r="F71" s="4">
        <f t="shared" si="24"/>
        <v>8.00939879141999</v>
      </c>
      <c r="G71" s="4">
        <f t="shared" si="25"/>
        <v>42.15098201865046</v>
      </c>
      <c r="H71" s="19">
        <v>2.3650000000000002</v>
      </c>
      <c r="I71" s="19">
        <v>3.879</v>
      </c>
      <c r="J71" s="4">
        <f t="shared" si="26"/>
        <v>0.44000000000000006</v>
      </c>
      <c r="K71" s="4">
        <f t="shared" si="27"/>
        <v>0.65325025261030656</v>
      </c>
      <c r="L71" s="4">
        <f t="shared" si="28"/>
        <v>4.5431119290636017</v>
      </c>
      <c r="M71" s="4">
        <f t="shared" si="29"/>
        <v>0.56722259028110544</v>
      </c>
      <c r="N71" s="22">
        <v>28.7</v>
      </c>
      <c r="O71" s="4">
        <f t="shared" si="31"/>
        <v>0.37310134084912155</v>
      </c>
      <c r="P71" s="4">
        <f t="shared" si="30"/>
        <v>31.371376987570368</v>
      </c>
      <c r="Q71" s="9"/>
    </row>
    <row r="72" spans="1:17" ht="12.3" customHeight="1" x14ac:dyDescent="0.25">
      <c r="A72" s="13"/>
      <c r="B72" s="13"/>
      <c r="C72" s="14"/>
      <c r="D72" s="20">
        <v>4.91</v>
      </c>
      <c r="E72" s="20">
        <v>6.1779999999999999</v>
      </c>
      <c r="F72" s="6">
        <f t="shared" si="24"/>
        <v>7.8915007444718652</v>
      </c>
      <c r="G72" s="6">
        <f t="shared" si="25"/>
        <v>38.476117116130382</v>
      </c>
      <c r="H72" s="20">
        <v>2.2949999999999999</v>
      </c>
      <c r="I72" s="20">
        <v>4.609</v>
      </c>
      <c r="J72" s="6">
        <f t="shared" si="26"/>
        <v>0.46741344195519346</v>
      </c>
      <c r="K72" s="6">
        <f t="shared" si="27"/>
        <v>0.74603431531239883</v>
      </c>
      <c r="L72" s="6">
        <f t="shared" si="28"/>
        <v>5.1487771363693726</v>
      </c>
      <c r="M72" s="6">
        <f t="shared" si="29"/>
        <v>0.65244587855816671</v>
      </c>
      <c r="N72" s="23">
        <v>31.5</v>
      </c>
      <c r="O72" s="4">
        <f t="shared" si="31"/>
        <v>0.48941826248225156</v>
      </c>
      <c r="P72" s="6">
        <f t="shared" si="30"/>
        <v>26.471337777530991</v>
      </c>
      <c r="Q72" s="9"/>
    </row>
    <row r="73" spans="1:17" ht="12.3" customHeight="1" x14ac:dyDescent="0.25">
      <c r="A73" s="13"/>
      <c r="B73" s="13"/>
      <c r="C73" s="13">
        <v>4.5</v>
      </c>
      <c r="D73" s="19">
        <v>5.7169999999999996</v>
      </c>
      <c r="E73" s="19">
        <v>6.7359999999999998</v>
      </c>
      <c r="F73" s="4">
        <f t="shared" si="24"/>
        <v>8.8350316920767185</v>
      </c>
      <c r="G73" s="4">
        <f t="shared" si="25"/>
        <v>40.322041411587271</v>
      </c>
      <c r="H73" s="19">
        <v>2.3370000000000002</v>
      </c>
      <c r="I73" s="19">
        <v>5.4359999999999999</v>
      </c>
      <c r="J73" s="4">
        <f t="shared" si="26"/>
        <v>0.40878082910617464</v>
      </c>
      <c r="K73" s="4">
        <f t="shared" si="27"/>
        <v>0.80700712589073631</v>
      </c>
      <c r="L73" s="4">
        <f t="shared" si="28"/>
        <v>5.9170655734071431</v>
      </c>
      <c r="M73" s="4">
        <f t="shared" si="29"/>
        <v>0.66972771345162063</v>
      </c>
      <c r="N73" s="22">
        <v>29.4</v>
      </c>
      <c r="O73" s="5">
        <f t="shared" si="31"/>
        <v>0.49282855002867426</v>
      </c>
      <c r="P73" s="4">
        <f t="shared" si="30"/>
        <v>23.264175098550979</v>
      </c>
      <c r="Q73" s="9"/>
    </row>
    <row r="74" spans="1:17" ht="12.3" customHeight="1" x14ac:dyDescent="0.25">
      <c r="A74" s="13"/>
      <c r="B74" s="13"/>
      <c r="C74" s="13"/>
      <c r="D74" s="19">
        <v>5.484</v>
      </c>
      <c r="E74" s="19">
        <v>6.5720000000000001</v>
      </c>
      <c r="F74" s="4">
        <f t="shared" si="24"/>
        <v>8.5595233512152991</v>
      </c>
      <c r="G74" s="4">
        <f t="shared" si="25"/>
        <v>39.843280877845324</v>
      </c>
      <c r="H74" s="19">
        <v>3.2389999999999999</v>
      </c>
      <c r="I74" s="19">
        <v>5.6449999999999996</v>
      </c>
      <c r="J74" s="4">
        <f t="shared" si="26"/>
        <v>0.59062727935813275</v>
      </c>
      <c r="K74" s="4">
        <f t="shared" si="27"/>
        <v>0.85894704808277533</v>
      </c>
      <c r="L74" s="4">
        <f t="shared" si="28"/>
        <v>6.5082367811873594</v>
      </c>
      <c r="M74" s="4">
        <f t="shared" si="29"/>
        <v>0.7603503739800308</v>
      </c>
      <c r="N74" s="22">
        <v>29.7</v>
      </c>
      <c r="O74" s="4">
        <f t="shared" si="31"/>
        <v>0.62629127730618972</v>
      </c>
      <c r="P74" s="4">
        <f t="shared" si="30"/>
        <v>29.847382297312219</v>
      </c>
      <c r="Q74" s="9"/>
    </row>
    <row r="75" spans="1:17" ht="12.3" customHeight="1" x14ac:dyDescent="0.25">
      <c r="A75" s="13"/>
      <c r="B75" s="14"/>
      <c r="C75" s="14"/>
      <c r="D75" s="20">
        <v>5.7169999999999996</v>
      </c>
      <c r="E75" s="20">
        <v>6.7359999999999998</v>
      </c>
      <c r="F75" s="6">
        <f t="shared" si="24"/>
        <v>8.8350316920767185</v>
      </c>
      <c r="G75" s="6">
        <f t="shared" si="25"/>
        <v>40.322041411587271</v>
      </c>
      <c r="H75" s="20">
        <v>2.3370000000000002</v>
      </c>
      <c r="I75" s="20">
        <v>6.109</v>
      </c>
      <c r="J75" s="6">
        <f t="shared" si="26"/>
        <v>0.40878082910617464</v>
      </c>
      <c r="K75" s="6">
        <f t="shared" si="27"/>
        <v>0.9069180522565321</v>
      </c>
      <c r="L75" s="6">
        <f t="shared" si="28"/>
        <v>6.5407530147529656</v>
      </c>
      <c r="M75" s="6">
        <f t="shared" si="29"/>
        <v>0.74032026626669956</v>
      </c>
      <c r="N75" s="23">
        <v>22.7</v>
      </c>
      <c r="O75" s="4">
        <f t="shared" si="31"/>
        <v>0.57447966272678641</v>
      </c>
      <c r="P75" s="6">
        <f t="shared" si="30"/>
        <v>20.935034493017749</v>
      </c>
      <c r="Q75" s="9"/>
    </row>
    <row r="76" spans="1:17" ht="12.3" customHeight="1" x14ac:dyDescent="0.25">
      <c r="A76" s="13"/>
      <c r="B76" s="13">
        <v>60</v>
      </c>
      <c r="C76" s="13">
        <v>2.5</v>
      </c>
      <c r="D76" s="19">
        <v>2.524</v>
      </c>
      <c r="E76" s="19">
        <v>5.7359999999999998</v>
      </c>
      <c r="F76" s="4">
        <f t="shared" si="24"/>
        <v>6.2667592900956386</v>
      </c>
      <c r="G76" s="4">
        <f t="shared" si="25"/>
        <v>23.750833109995469</v>
      </c>
      <c r="H76" s="19">
        <v>2.097</v>
      </c>
      <c r="I76" s="19">
        <v>4.1760000000000002</v>
      </c>
      <c r="J76" s="4">
        <f t="shared" si="26"/>
        <v>0.83082408874801905</v>
      </c>
      <c r="K76" s="4">
        <f t="shared" si="27"/>
        <v>0.72803347280334729</v>
      </c>
      <c r="L76" s="4">
        <f t="shared" si="28"/>
        <v>4.6729417929180332</v>
      </c>
      <c r="M76" s="4">
        <f t="shared" si="29"/>
        <v>0.74567117972816188</v>
      </c>
      <c r="N76" s="22">
        <v>39.4</v>
      </c>
      <c r="O76" s="5">
        <f t="shared" si="31"/>
        <v>0.71413808195257977</v>
      </c>
      <c r="P76" s="4">
        <f t="shared" si="30"/>
        <v>26.664600186021037</v>
      </c>
      <c r="Q76" s="9"/>
    </row>
    <row r="77" spans="1:17" ht="12.3" customHeight="1" x14ac:dyDescent="0.25">
      <c r="A77" s="13"/>
      <c r="B77" s="13"/>
      <c r="C77" s="13"/>
      <c r="D77" s="19">
        <v>3.13</v>
      </c>
      <c r="E77" s="19">
        <v>5.5049999999999999</v>
      </c>
      <c r="F77" s="4">
        <f t="shared" si="24"/>
        <v>6.3326080725085143</v>
      </c>
      <c r="G77" s="4">
        <f t="shared" si="25"/>
        <v>29.621435046123739</v>
      </c>
      <c r="H77" s="19">
        <v>2.5169999999999999</v>
      </c>
      <c r="I77" s="19">
        <v>4.0350000000000001</v>
      </c>
      <c r="J77" s="4">
        <f t="shared" si="26"/>
        <v>0.80415335463258786</v>
      </c>
      <c r="K77" s="4">
        <f t="shared" si="27"/>
        <v>0.73297002724795646</v>
      </c>
      <c r="L77" s="4">
        <f t="shared" si="28"/>
        <v>4.7556822854349727</v>
      </c>
      <c r="M77" s="4">
        <f t="shared" si="29"/>
        <v>0.75098320170493682</v>
      </c>
      <c r="N77" s="22">
        <v>32.6</v>
      </c>
      <c r="O77" s="4">
        <f t="shared" si="31"/>
        <v>0.66998165300044821</v>
      </c>
      <c r="P77" s="4">
        <f t="shared" si="30"/>
        <v>31.956594199002264</v>
      </c>
      <c r="Q77" s="9"/>
    </row>
    <row r="78" spans="1:17" ht="12.3" customHeight="1" x14ac:dyDescent="0.25">
      <c r="A78" s="13"/>
      <c r="B78" s="13"/>
      <c r="C78" s="13"/>
      <c r="D78" s="19">
        <v>2.8879999999999999</v>
      </c>
      <c r="E78" s="19">
        <v>5.6909999999999998</v>
      </c>
      <c r="F78" s="4">
        <f t="shared" si="24"/>
        <v>6.3818512204532007</v>
      </c>
      <c r="G78" s="4">
        <f t="shared" si="25"/>
        <v>26.906332045290274</v>
      </c>
      <c r="H78" s="19">
        <v>1.9</v>
      </c>
      <c r="I78" s="19">
        <v>3.927</v>
      </c>
      <c r="J78" s="4">
        <f t="shared" si="26"/>
        <v>0.65789473684210531</v>
      </c>
      <c r="K78" s="4">
        <f t="shared" si="27"/>
        <v>0.69003690036900367</v>
      </c>
      <c r="L78" s="4">
        <f t="shared" si="28"/>
        <v>4.3624911461228209</v>
      </c>
      <c r="M78" s="4">
        <f t="shared" si="29"/>
        <v>0.68357769484526199</v>
      </c>
      <c r="N78" s="22">
        <v>31.5</v>
      </c>
      <c r="O78" s="4">
        <f t="shared" si="31"/>
        <v>0.5647297898682786</v>
      </c>
      <c r="P78" s="4">
        <f t="shared" si="30"/>
        <v>25.819906619411046</v>
      </c>
      <c r="Q78" s="9"/>
    </row>
    <row r="79" spans="1:17" ht="12.3" customHeight="1" x14ac:dyDescent="0.25">
      <c r="A79" s="13"/>
      <c r="B79" s="13"/>
      <c r="C79" s="12">
        <v>3.5</v>
      </c>
      <c r="D79" s="18">
        <v>3.093</v>
      </c>
      <c r="E79" s="18">
        <v>6.7789999999999999</v>
      </c>
      <c r="F79" s="5">
        <f t="shared" si="24"/>
        <v>7.4512743876467198</v>
      </c>
      <c r="G79" s="5">
        <f t="shared" si="25"/>
        <v>24.525410921612682</v>
      </c>
      <c r="H79" s="18">
        <v>1.909</v>
      </c>
      <c r="I79" s="18">
        <v>5.1109999999999998</v>
      </c>
      <c r="J79" s="5">
        <f t="shared" si="26"/>
        <v>0.6172001293242807</v>
      </c>
      <c r="K79" s="5">
        <f t="shared" si="27"/>
        <v>0.75394600973594927</v>
      </c>
      <c r="L79" s="5">
        <f t="shared" si="28"/>
        <v>5.4558777478972154</v>
      </c>
      <c r="M79" s="5">
        <f t="shared" si="29"/>
        <v>0.73220733314322417</v>
      </c>
      <c r="N79" s="21">
        <v>31.7</v>
      </c>
      <c r="O79" s="5">
        <f t="shared" si="31"/>
        <v>0.60852405077745564</v>
      </c>
      <c r="P79" s="5">
        <f t="shared" si="30"/>
        <v>20.48172013426781</v>
      </c>
      <c r="Q79" s="9"/>
    </row>
    <row r="80" spans="1:17" ht="12.3" customHeight="1" x14ac:dyDescent="0.25">
      <c r="A80" s="13"/>
      <c r="B80" s="13"/>
      <c r="C80" s="13"/>
      <c r="D80" s="19">
        <v>3.294</v>
      </c>
      <c r="E80" s="19">
        <v>6.9249999999999998</v>
      </c>
      <c r="F80" s="4">
        <f t="shared" si="24"/>
        <v>7.6685110027957837</v>
      </c>
      <c r="G80" s="4">
        <f t="shared" si="25"/>
        <v>25.438931382002146</v>
      </c>
      <c r="H80" s="19">
        <v>2.2080000000000002</v>
      </c>
      <c r="I80" s="19">
        <v>4.0999999999999996</v>
      </c>
      <c r="J80" s="4">
        <f t="shared" si="26"/>
        <v>0.67030965391621133</v>
      </c>
      <c r="K80" s="4">
        <f t="shared" si="27"/>
        <v>0.59205776173285196</v>
      </c>
      <c r="L80" s="4">
        <f t="shared" si="28"/>
        <v>4.6567439268226893</v>
      </c>
      <c r="M80" s="4">
        <f t="shared" si="29"/>
        <v>0.60725529703549164</v>
      </c>
      <c r="N80" s="22">
        <v>38.4</v>
      </c>
      <c r="O80" s="4">
        <f t="shared" si="31"/>
        <v>0.46905886112657669</v>
      </c>
      <c r="P80" s="4">
        <f t="shared" si="30"/>
        <v>28.304989605381493</v>
      </c>
      <c r="Q80" s="9"/>
    </row>
    <row r="81" spans="1:17" ht="12.3" customHeight="1" x14ac:dyDescent="0.25">
      <c r="A81" s="13"/>
      <c r="B81" s="13"/>
      <c r="C81" s="14"/>
      <c r="D81" s="20">
        <v>3.194</v>
      </c>
      <c r="E81" s="20">
        <v>6.8810000000000002</v>
      </c>
      <c r="F81" s="6">
        <f t="shared" si="24"/>
        <v>7.5861582503926188</v>
      </c>
      <c r="G81" s="6">
        <f t="shared" si="25"/>
        <v>24.899630683023577</v>
      </c>
      <c r="H81" s="20">
        <v>2.9580000000000002</v>
      </c>
      <c r="I81" s="20">
        <v>4.3620000000000001</v>
      </c>
      <c r="J81" s="6">
        <f t="shared" si="26"/>
        <v>0.9261114589855981</v>
      </c>
      <c r="K81" s="6">
        <f t="shared" si="27"/>
        <v>0.63391948844644674</v>
      </c>
      <c r="L81" s="6">
        <f t="shared" si="28"/>
        <v>5.2703707649462386</v>
      </c>
      <c r="M81" s="6">
        <f t="shared" si="29"/>
        <v>0.69473514669608594</v>
      </c>
      <c r="N81" s="23">
        <v>42.5</v>
      </c>
      <c r="O81" s="4">
        <f t="shared" si="31"/>
        <v>0.60820037297438256</v>
      </c>
      <c r="P81" s="6">
        <f t="shared" si="30"/>
        <v>34.143431938762149</v>
      </c>
      <c r="Q81" s="9"/>
    </row>
    <row r="82" spans="1:17" ht="12.3" customHeight="1" x14ac:dyDescent="0.25">
      <c r="A82" s="13"/>
      <c r="B82" s="13"/>
      <c r="C82" s="13">
        <v>4.5</v>
      </c>
      <c r="D82" s="19">
        <v>3.8039999999999998</v>
      </c>
      <c r="E82" s="19">
        <v>8.0050000000000008</v>
      </c>
      <c r="F82" s="4">
        <f t="shared" si="24"/>
        <v>8.862868666521015</v>
      </c>
      <c r="G82" s="4">
        <f t="shared" si="25"/>
        <v>25.417206786640445</v>
      </c>
      <c r="H82" s="19">
        <v>2.7669999999999999</v>
      </c>
      <c r="I82" s="19">
        <v>3.9630000000000001</v>
      </c>
      <c r="J82" s="4">
        <f t="shared" si="26"/>
        <v>0.72739221871713988</v>
      </c>
      <c r="K82" s="4">
        <f t="shared" si="27"/>
        <v>0.49506558400999373</v>
      </c>
      <c r="L82" s="4">
        <f t="shared" si="28"/>
        <v>4.8333899077148743</v>
      </c>
      <c r="M82" s="4">
        <f t="shared" si="29"/>
        <v>0.54535276213363415</v>
      </c>
      <c r="N82" s="22">
        <v>40.200000000000003</v>
      </c>
      <c r="O82" s="5">
        <f t="shared" si="31"/>
        <v>0.37970274412590499</v>
      </c>
      <c r="P82" s="4">
        <f t="shared" si="30"/>
        <v>34.92418106007738</v>
      </c>
      <c r="Q82" s="9"/>
    </row>
    <row r="83" spans="1:17" ht="12.3" customHeight="1" x14ac:dyDescent="0.25">
      <c r="A83" s="13"/>
      <c r="B83" s="13"/>
      <c r="C83" s="13"/>
      <c r="D83" s="19">
        <v>4.141</v>
      </c>
      <c r="E83" s="19">
        <v>7.8959999999999999</v>
      </c>
      <c r="F83" s="4">
        <f t="shared" si="24"/>
        <v>8.9159798676309272</v>
      </c>
      <c r="G83" s="4">
        <f t="shared" si="25"/>
        <v>27.674437564275628</v>
      </c>
      <c r="H83" s="19">
        <v>1.944</v>
      </c>
      <c r="I83" s="19">
        <v>5.2910000000000004</v>
      </c>
      <c r="J83" s="4">
        <f t="shared" si="26"/>
        <v>0.46945182323110357</v>
      </c>
      <c r="K83" s="4">
        <f t="shared" si="27"/>
        <v>0.67008611955420472</v>
      </c>
      <c r="L83" s="4">
        <f t="shared" si="28"/>
        <v>5.6368268555988132</v>
      </c>
      <c r="M83" s="4">
        <f t="shared" si="29"/>
        <v>0.63221619376497984</v>
      </c>
      <c r="N83" s="22">
        <v>31.3</v>
      </c>
      <c r="O83" s="4">
        <f t="shared" si="31"/>
        <v>0.44899318252637666</v>
      </c>
      <c r="P83" s="4">
        <f t="shared" si="30"/>
        <v>20.174800210221889</v>
      </c>
      <c r="Q83" s="9"/>
    </row>
    <row r="84" spans="1:17" ht="12.3" customHeight="1" x14ac:dyDescent="0.25">
      <c r="A84" s="13"/>
      <c r="B84" s="13"/>
      <c r="C84" s="13"/>
      <c r="D84" s="19">
        <v>4.149</v>
      </c>
      <c r="E84" s="19">
        <v>7.4139999999999997</v>
      </c>
      <c r="F84" s="4">
        <f t="shared" si="24"/>
        <v>8.4959753413013157</v>
      </c>
      <c r="G84" s="4">
        <f t="shared" si="25"/>
        <v>29.232115146107901</v>
      </c>
      <c r="H84" s="19">
        <v>3.036</v>
      </c>
      <c r="I84" s="19">
        <v>5.3090000000000002</v>
      </c>
      <c r="J84" s="4">
        <f t="shared" si="26"/>
        <v>0.7317425885755604</v>
      </c>
      <c r="K84" s="4">
        <f t="shared" si="27"/>
        <v>0.71607769085513895</v>
      </c>
      <c r="L84" s="4">
        <f t="shared" si="28"/>
        <v>6.1157809803818184</v>
      </c>
      <c r="M84" s="4">
        <f t="shared" si="29"/>
        <v>0.71984448338159535</v>
      </c>
      <c r="N84" s="22">
        <v>45.3</v>
      </c>
      <c r="O84" s="4">
        <f t="shared" si="31"/>
        <v>0.6318942624669277</v>
      </c>
      <c r="P84" s="4">
        <f t="shared" si="30"/>
        <v>29.764420626785604</v>
      </c>
      <c r="Q84" s="9"/>
    </row>
    <row r="85" spans="1:17" ht="12.3" customHeight="1" x14ac:dyDescent="0.25">
      <c r="A85" s="13"/>
      <c r="B85" s="12">
        <v>75</v>
      </c>
      <c r="C85" s="12">
        <v>2.5</v>
      </c>
      <c r="D85" s="18">
        <v>1.417</v>
      </c>
      <c r="E85" s="18">
        <v>5.8890000000000002</v>
      </c>
      <c r="F85" s="5">
        <f t="shared" si="24"/>
        <v>6.0570793291816809</v>
      </c>
      <c r="G85" s="5">
        <f t="shared" si="25"/>
        <v>13.529214207146953</v>
      </c>
      <c r="H85" s="18">
        <v>1.2390000000000001</v>
      </c>
      <c r="I85" s="18">
        <v>3.645</v>
      </c>
      <c r="J85" s="5">
        <f t="shared" si="26"/>
        <v>0.87438249823570924</v>
      </c>
      <c r="K85" s="5">
        <f t="shared" si="27"/>
        <v>0.618950585838003</v>
      </c>
      <c r="L85" s="5">
        <f t="shared" si="28"/>
        <v>3.8498241518282366</v>
      </c>
      <c r="M85" s="5">
        <f t="shared" si="29"/>
        <v>0.63559084215401096</v>
      </c>
      <c r="N85" s="21">
        <v>40.5</v>
      </c>
      <c r="O85" s="5">
        <f t="shared" si="31"/>
        <v>0.58280701075359087</v>
      </c>
      <c r="P85" s="5">
        <f t="shared" si="30"/>
        <v>18.774403392373898</v>
      </c>
      <c r="Q85" s="9"/>
    </row>
    <row r="86" spans="1:17" ht="12.3" customHeight="1" x14ac:dyDescent="0.25">
      <c r="A86" s="13"/>
      <c r="B86" s="13"/>
      <c r="C86" s="13"/>
      <c r="D86" s="19">
        <v>1.1379999999999999</v>
      </c>
      <c r="E86" s="19">
        <v>6.1890000000000001</v>
      </c>
      <c r="F86" s="4">
        <f t="shared" si="24"/>
        <v>6.2927549610643512</v>
      </c>
      <c r="G86" s="4">
        <f t="shared" si="25"/>
        <v>10.418859512836013</v>
      </c>
      <c r="H86" s="19">
        <v>0.89300000000000002</v>
      </c>
      <c r="I86" s="19">
        <v>4.109</v>
      </c>
      <c r="J86" s="4">
        <f t="shared" si="26"/>
        <v>0.7847100175746925</v>
      </c>
      <c r="K86" s="4">
        <f t="shared" si="27"/>
        <v>0.66391985781224749</v>
      </c>
      <c r="L86" s="4">
        <f t="shared" si="28"/>
        <v>4.2049173594733107</v>
      </c>
      <c r="M86" s="4">
        <f t="shared" si="29"/>
        <v>0.66821565204599909</v>
      </c>
      <c r="N86" s="22">
        <v>37.6</v>
      </c>
      <c r="O86" s="4">
        <f t="shared" si="31"/>
        <v>0.5893206517930546</v>
      </c>
      <c r="P86" s="4">
        <f t="shared" si="30"/>
        <v>12.261690394607575</v>
      </c>
      <c r="Q86" s="9"/>
    </row>
    <row r="87" spans="1:17" ht="12.3" customHeight="1" x14ac:dyDescent="0.25">
      <c r="A87" s="13"/>
      <c r="B87" s="13"/>
      <c r="C87" s="13"/>
      <c r="D87" s="19">
        <v>1.0469999999999999</v>
      </c>
      <c r="E87" s="19">
        <v>5.8090000000000002</v>
      </c>
      <c r="F87" s="4">
        <f t="shared" si="24"/>
        <v>5.9026002744553185</v>
      </c>
      <c r="G87" s="4">
        <f t="shared" si="25"/>
        <v>10.217157180912439</v>
      </c>
      <c r="H87" s="19">
        <v>0.74299999999999999</v>
      </c>
      <c r="I87" s="19">
        <v>4.8849999999999998</v>
      </c>
      <c r="J87" s="4">
        <f t="shared" si="26"/>
        <v>0.7096466093600764</v>
      </c>
      <c r="K87" s="4">
        <f t="shared" si="27"/>
        <v>0.84093647787915293</v>
      </c>
      <c r="L87" s="4">
        <f t="shared" si="28"/>
        <v>4.9411814376725731</v>
      </c>
      <c r="M87" s="4">
        <f t="shared" si="29"/>
        <v>0.83711944023323459</v>
      </c>
      <c r="N87" s="22">
        <v>25.2</v>
      </c>
      <c r="O87" s="4">
        <f t="shared" si="31"/>
        <v>0.77367681294486401</v>
      </c>
      <c r="P87" s="4">
        <f t="shared" si="30"/>
        <v>8.6485804114221878</v>
      </c>
      <c r="Q87" s="9"/>
    </row>
    <row r="88" spans="1:17" ht="12.3" customHeight="1" x14ac:dyDescent="0.25">
      <c r="A88" s="13"/>
      <c r="B88" s="13"/>
      <c r="C88" s="12">
        <v>3.5</v>
      </c>
      <c r="D88" s="18">
        <v>1.2529999999999999</v>
      </c>
      <c r="E88" s="18">
        <v>6.8410000000000002</v>
      </c>
      <c r="F88" s="5">
        <f t="shared" si="24"/>
        <v>6.9548033760847616</v>
      </c>
      <c r="G88" s="5">
        <f t="shared" si="25"/>
        <v>10.379268817284334</v>
      </c>
      <c r="H88" s="18">
        <v>1.423</v>
      </c>
      <c r="I88" s="18">
        <v>5.65</v>
      </c>
      <c r="J88" s="5">
        <f t="shared" si="26"/>
        <v>1.1356743814844374</v>
      </c>
      <c r="K88" s="5">
        <f t="shared" si="27"/>
        <v>0.82590264581201578</v>
      </c>
      <c r="L88" s="5">
        <f t="shared" si="28"/>
        <v>5.8264422248916192</v>
      </c>
      <c r="M88" s="5">
        <f t="shared" si="29"/>
        <v>0.83775800836107051</v>
      </c>
      <c r="N88" s="21">
        <v>32.799999999999997</v>
      </c>
      <c r="O88" s="5">
        <f t="shared" si="31"/>
        <v>0.79080732836888856</v>
      </c>
      <c r="P88" s="5">
        <f t="shared" si="30"/>
        <v>14.136864763752675</v>
      </c>
      <c r="Q88" s="9"/>
    </row>
    <row r="89" spans="1:17" ht="12.3" customHeight="1" x14ac:dyDescent="0.25">
      <c r="A89" s="13"/>
      <c r="B89" s="13"/>
      <c r="C89" s="13"/>
      <c r="D89" s="19">
        <v>1.8160000000000001</v>
      </c>
      <c r="E89" s="19">
        <v>7.0540000000000003</v>
      </c>
      <c r="F89" s="4">
        <f t="shared" si="24"/>
        <v>7.2840079626535283</v>
      </c>
      <c r="G89" s="4">
        <f t="shared" si="25"/>
        <v>14.436879828892389</v>
      </c>
      <c r="H89" s="19">
        <v>1.4390000000000001</v>
      </c>
      <c r="I89" s="19">
        <v>4.7190000000000003</v>
      </c>
      <c r="J89" s="4">
        <f t="shared" si="26"/>
        <v>0.79240088105726869</v>
      </c>
      <c r="K89" s="4">
        <f t="shared" si="27"/>
        <v>0.66898213779415938</v>
      </c>
      <c r="L89" s="4">
        <f t="shared" si="28"/>
        <v>4.9335263250539168</v>
      </c>
      <c r="M89" s="4">
        <f t="shared" si="29"/>
        <v>0.67730929871974732</v>
      </c>
      <c r="N89" s="22">
        <v>31.6</v>
      </c>
      <c r="O89" s="4">
        <f t="shared" si="31"/>
        <v>0.53403026478881899</v>
      </c>
      <c r="P89" s="4">
        <f t="shared" si="30"/>
        <v>16.95896848910705</v>
      </c>
      <c r="Q89" s="9"/>
    </row>
    <row r="90" spans="1:17" ht="12.3" customHeight="1" x14ac:dyDescent="0.25">
      <c r="A90" s="13"/>
      <c r="B90" s="13"/>
      <c r="C90" s="14"/>
      <c r="D90" s="20">
        <v>1.3129999999999999</v>
      </c>
      <c r="E90" s="20">
        <v>7.5469999999999997</v>
      </c>
      <c r="F90" s="6">
        <f t="shared" si="24"/>
        <v>7.6603640905638422</v>
      </c>
      <c r="G90" s="6">
        <f t="shared" si="25"/>
        <v>9.8693310549673452</v>
      </c>
      <c r="H90" s="20">
        <v>1.7090000000000001</v>
      </c>
      <c r="I90" s="20">
        <v>4.0140000000000002</v>
      </c>
      <c r="J90" s="6">
        <f t="shared" si="26"/>
        <v>1.3015993907083017</v>
      </c>
      <c r="K90" s="6">
        <f t="shared" si="27"/>
        <v>0.53186696700675773</v>
      </c>
      <c r="L90" s="6">
        <f t="shared" si="28"/>
        <v>4.3626685640786418</v>
      </c>
      <c r="M90" s="6">
        <f t="shared" si="29"/>
        <v>0.56951190733253088</v>
      </c>
      <c r="N90" s="23">
        <v>42</v>
      </c>
      <c r="O90" s="4">
        <f t="shared" si="31"/>
        <v>0.4445867974906707</v>
      </c>
      <c r="P90" s="6">
        <f t="shared" si="30"/>
        <v>23.063090793500578</v>
      </c>
      <c r="Q90" s="9"/>
    </row>
    <row r="91" spans="1:17" ht="12.3" customHeight="1" x14ac:dyDescent="0.25">
      <c r="A91" s="13"/>
      <c r="B91" s="13"/>
      <c r="C91" s="13">
        <v>4.5</v>
      </c>
      <c r="D91" s="19">
        <v>1.9510000000000001</v>
      </c>
      <c r="E91" s="19">
        <v>7.9850000000000003</v>
      </c>
      <c r="F91" s="4">
        <f t="shared" si="24"/>
        <v>8.219892091749136</v>
      </c>
      <c r="G91" s="4">
        <f t="shared" si="25"/>
        <v>13.730249417300332</v>
      </c>
      <c r="H91" s="19">
        <v>1.9930000000000001</v>
      </c>
      <c r="I91" s="19">
        <v>4.9909999999999997</v>
      </c>
      <c r="J91" s="4">
        <f t="shared" si="26"/>
        <v>1.0215274218349564</v>
      </c>
      <c r="K91" s="4">
        <f t="shared" si="27"/>
        <v>0.62504696305572938</v>
      </c>
      <c r="L91" s="4">
        <f t="shared" si="28"/>
        <v>5.3742097093433188</v>
      </c>
      <c r="M91" s="4">
        <f t="shared" si="29"/>
        <v>0.65380538446943581</v>
      </c>
      <c r="N91" s="22">
        <v>43.9</v>
      </c>
      <c r="O91" s="5">
        <f t="shared" si="31"/>
        <v>0.54155390266194436</v>
      </c>
      <c r="P91" s="4">
        <f t="shared" si="30"/>
        <v>21.76844642687211</v>
      </c>
      <c r="Q91" s="9"/>
    </row>
    <row r="92" spans="1:17" ht="12.3" customHeight="1" x14ac:dyDescent="0.25">
      <c r="A92" s="13"/>
      <c r="B92" s="13"/>
      <c r="C92" s="13"/>
      <c r="D92" s="19">
        <v>1.5049999999999999</v>
      </c>
      <c r="E92" s="19">
        <v>7.4580000000000002</v>
      </c>
      <c r="F92" s="4">
        <f t="shared" si="24"/>
        <v>7.6083368090536059</v>
      </c>
      <c r="G92" s="4">
        <f t="shared" si="25"/>
        <v>11.408883546896559</v>
      </c>
      <c r="H92" s="19">
        <v>1.617</v>
      </c>
      <c r="I92" s="19">
        <v>6.1</v>
      </c>
      <c r="J92" s="4">
        <f t="shared" si="26"/>
        <v>1.0744186046511628</v>
      </c>
      <c r="K92" s="4">
        <f t="shared" si="27"/>
        <v>0.81791364977205683</v>
      </c>
      <c r="L92" s="4">
        <f t="shared" si="28"/>
        <v>6.3106805496713259</v>
      </c>
      <c r="M92" s="4">
        <f t="shared" si="29"/>
        <v>0.8294428477669229</v>
      </c>
      <c r="N92" s="22">
        <v>35.6</v>
      </c>
      <c r="O92" s="4">
        <f t="shared" si="31"/>
        <v>0.77555051464333224</v>
      </c>
      <c r="P92" s="4">
        <f t="shared" si="30"/>
        <v>14.847087560087379</v>
      </c>
      <c r="Q92" s="9"/>
    </row>
    <row r="93" spans="1:17" ht="12.3" customHeight="1" x14ac:dyDescent="0.25">
      <c r="A93" s="14"/>
      <c r="B93" s="14"/>
      <c r="C93" s="14"/>
      <c r="D93" s="20">
        <v>0.95</v>
      </c>
      <c r="E93" s="20">
        <v>8.016</v>
      </c>
      <c r="F93" s="6">
        <f t="shared" si="24"/>
        <v>8.0720973730499566</v>
      </c>
      <c r="G93" s="6">
        <f t="shared" si="25"/>
        <v>6.7587677528323846</v>
      </c>
      <c r="H93" s="20">
        <v>1.357</v>
      </c>
      <c r="I93" s="20">
        <v>4.2240000000000002</v>
      </c>
      <c r="J93" s="6">
        <f t="shared" si="26"/>
        <v>1.428421052631579</v>
      </c>
      <c r="K93" s="6">
        <f t="shared" si="27"/>
        <v>0.52694610778443118</v>
      </c>
      <c r="L93" s="6">
        <f t="shared" si="28"/>
        <v>4.436623152804394</v>
      </c>
      <c r="M93" s="6">
        <f t="shared" si="29"/>
        <v>0.5496245830255716</v>
      </c>
      <c r="N93" s="23">
        <v>45</v>
      </c>
      <c r="O93" s="6">
        <f t="shared" si="31"/>
        <v>0.42639894782521631</v>
      </c>
      <c r="P93" s="6">
        <f t="shared" si="30"/>
        <v>17.810673611027006</v>
      </c>
      <c r="Q93" s="9"/>
    </row>
  </sheetData>
  <mergeCells count="50">
    <mergeCell ref="A13:F13"/>
    <mergeCell ref="A14:F14"/>
    <mergeCell ref="A16:F16"/>
    <mergeCell ref="A15:H15"/>
    <mergeCell ref="A7:F7"/>
    <mergeCell ref="A8:F8"/>
    <mergeCell ref="A9:F9"/>
    <mergeCell ref="A10:F10"/>
    <mergeCell ref="A11:F11"/>
    <mergeCell ref="A12:F12"/>
    <mergeCell ref="A1:F1"/>
    <mergeCell ref="A2:F2"/>
    <mergeCell ref="A3:F3"/>
    <mergeCell ref="A4:F4"/>
    <mergeCell ref="A5:F5"/>
    <mergeCell ref="A6:F6"/>
    <mergeCell ref="B76:B84"/>
    <mergeCell ref="C76:C78"/>
    <mergeCell ref="C79:C81"/>
    <mergeCell ref="C82:C84"/>
    <mergeCell ref="A57:A93"/>
    <mergeCell ref="C35:C37"/>
    <mergeCell ref="C38:C40"/>
    <mergeCell ref="C41:C43"/>
    <mergeCell ref="C44:C46"/>
    <mergeCell ref="C47:C49"/>
    <mergeCell ref="C50:C52"/>
    <mergeCell ref="A18:A55"/>
    <mergeCell ref="B18:B27"/>
    <mergeCell ref="B28:B37"/>
    <mergeCell ref="B38:B46"/>
    <mergeCell ref="B85:B93"/>
    <mergeCell ref="C85:C87"/>
    <mergeCell ref="C88:C90"/>
    <mergeCell ref="C91:C93"/>
    <mergeCell ref="C53:C55"/>
    <mergeCell ref="B57:B66"/>
    <mergeCell ref="C57:C59"/>
    <mergeCell ref="C60:C62"/>
    <mergeCell ref="C63:C66"/>
    <mergeCell ref="B67:B75"/>
    <mergeCell ref="C67:C69"/>
    <mergeCell ref="C70:C72"/>
    <mergeCell ref="C73:C75"/>
    <mergeCell ref="B47:B55"/>
    <mergeCell ref="C18:C21"/>
    <mergeCell ref="C22:C24"/>
    <mergeCell ref="C25:C27"/>
    <mergeCell ref="C28:C31"/>
    <mergeCell ref="C32:C3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jiangwei</dc:creator>
  <cp:lastModifiedBy>jiangwei</cp:lastModifiedBy>
  <cp:lastPrinted>2018-11-08T20:53:37Z</cp:lastPrinted>
  <dcterms:created xsi:type="dcterms:W3CDTF">2018-11-08T15:33:23Z</dcterms:created>
  <dcterms:modified xsi:type="dcterms:W3CDTF">2018-11-13T23:52:06Z</dcterms:modified>
</cp:coreProperties>
</file>